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brasilgovbr-my.sharepoint.com/personal/helena_prates_navbrasil_gov_br/Documents/VIAGENS/2023/DADOS PARA SITE DA NAV/ENVIAR/1º SEMESTRE 2025/"/>
    </mc:Choice>
  </mc:AlternateContent>
  <xr:revisionPtr revIDLastSave="0" documentId="8_{C8E73E36-4717-4860-A267-B357C992905A}" xr6:coauthVersionLast="47" xr6:coauthVersionMax="47" xr10:uidLastSave="{00000000-0000-0000-0000-000000000000}"/>
  <bookViews>
    <workbookView xWindow="28680" yWindow="1170" windowWidth="21840" windowHeight="13140" xr2:uid="{8149DED0-EB73-471D-85CB-C22825E0DE63}"/>
  </bookViews>
  <sheets>
    <sheet name="DNB" sheetId="4" r:id="rId1"/>
  </sheets>
  <definedNames>
    <definedName name="_xlnm._FilterDatabase" localSheetId="0" hidden="1">DNB!$A$1:$S$90</definedName>
    <definedName name="_xlnm.Print_Area" localSheetId="0">Tabela13[[#All],[DNB]:[Tipo]]</definedName>
    <definedName name="_xlnm.Print_Titles" localSheetId="0">DNB!$1:$1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1" i="4" l="1"/>
  <c r="O71" i="4" s="1"/>
  <c r="Q71" i="4"/>
  <c r="N63" i="4"/>
  <c r="O63" i="4" s="1"/>
  <c r="Q63" i="4"/>
  <c r="N34" i="4" l="1"/>
  <c r="O34" i="4" s="1"/>
  <c r="N13" i="4"/>
  <c r="O13" i="4" s="1"/>
  <c r="N17" i="4"/>
  <c r="O17" i="4" s="1"/>
  <c r="N26" i="4"/>
  <c r="O26" i="4" s="1"/>
  <c r="N33" i="4"/>
  <c r="O33" i="4" s="1"/>
  <c r="N88" i="4"/>
  <c r="O88" i="4" s="1"/>
  <c r="N40" i="4"/>
  <c r="O40" i="4" s="1"/>
  <c r="Q34" i="4"/>
  <c r="Q13" i="4"/>
  <c r="Q17" i="4"/>
  <c r="Q26" i="4"/>
  <c r="Q33" i="4"/>
  <c r="Q88" i="4"/>
  <c r="Q40" i="4"/>
  <c r="N44" i="4"/>
  <c r="O44" i="4" s="1"/>
  <c r="N45" i="4"/>
  <c r="O45" i="4" s="1"/>
  <c r="N39" i="4"/>
  <c r="O39" i="4" s="1"/>
  <c r="N83" i="4"/>
  <c r="O83" i="4" s="1"/>
  <c r="N65" i="4"/>
  <c r="O65" i="4" s="1"/>
  <c r="N31" i="4"/>
  <c r="O31" i="4" s="1"/>
  <c r="Q44" i="4"/>
  <c r="Q45" i="4"/>
  <c r="Q39" i="4"/>
  <c r="Q83" i="4"/>
  <c r="Q65" i="4"/>
  <c r="Q31" i="4"/>
  <c r="N80" i="4"/>
  <c r="O80" i="4" s="1"/>
  <c r="N68" i="4"/>
  <c r="O68" i="4" s="1"/>
  <c r="Q90" i="4"/>
  <c r="Q80" i="4"/>
  <c r="Q68" i="4"/>
  <c r="N57" i="4"/>
  <c r="O57" i="4" s="1"/>
  <c r="Q57" i="4"/>
  <c r="N74" i="4"/>
  <c r="O74" i="4" s="1"/>
  <c r="N69" i="4"/>
  <c r="O69" i="4" s="1"/>
  <c r="N28" i="4"/>
  <c r="O28" i="4" s="1"/>
  <c r="N85" i="4"/>
  <c r="O85" i="4" s="1"/>
  <c r="N84" i="4"/>
  <c r="O84" i="4" s="1"/>
  <c r="N32" i="4"/>
  <c r="O32" i="4" s="1"/>
  <c r="N55" i="4"/>
  <c r="O55" i="4" s="1"/>
  <c r="N5" i="4"/>
  <c r="O5" i="4" s="1"/>
  <c r="N61" i="4"/>
  <c r="O61" i="4" s="1"/>
  <c r="N72" i="4"/>
  <c r="N89" i="4"/>
  <c r="N16" i="4"/>
  <c r="N79" i="4"/>
  <c r="O79" i="4" s="1"/>
  <c r="N60" i="4"/>
  <c r="N21" i="4"/>
  <c r="O21" i="4" s="1"/>
  <c r="N4" i="4"/>
  <c r="O4" i="4" s="1"/>
  <c r="N10" i="4"/>
  <c r="O10" i="4" s="1"/>
  <c r="N78" i="4"/>
  <c r="O78" i="4" s="1"/>
  <c r="N11" i="4"/>
  <c r="O11" i="4" s="1"/>
  <c r="N56" i="4"/>
  <c r="O56" i="4" s="1"/>
  <c r="N12" i="4"/>
  <c r="O12" i="4" s="1"/>
  <c r="N2" i="4"/>
  <c r="O2" i="4" s="1"/>
  <c r="N20" i="4"/>
  <c r="O20" i="4" s="1"/>
  <c r="N24" i="4"/>
  <c r="N77" i="4"/>
  <c r="O77" i="4" s="1"/>
  <c r="N37" i="4"/>
  <c r="O37" i="4" s="1"/>
  <c r="N64" i="4"/>
  <c r="N86" i="4"/>
  <c r="O86" i="4" s="1"/>
  <c r="N42" i="4"/>
  <c r="O42" i="4" s="1"/>
  <c r="N49" i="4"/>
  <c r="N48" i="4"/>
  <c r="O48" i="4" s="1"/>
  <c r="N18" i="4"/>
  <c r="O18" i="4" s="1"/>
  <c r="N58" i="4"/>
  <c r="O58" i="4" s="1"/>
  <c r="N46" i="4"/>
  <c r="O46" i="4" s="1"/>
  <c r="N73" i="4"/>
  <c r="N3" i="4"/>
  <c r="O3" i="4" s="1"/>
  <c r="N19" i="4"/>
  <c r="N66" i="4"/>
  <c r="N43" i="4"/>
  <c r="O43" i="4" s="1"/>
  <c r="N52" i="4"/>
  <c r="O52" i="4" s="1"/>
  <c r="N67" i="4"/>
  <c r="O67" i="4" s="1"/>
  <c r="N51" i="4"/>
  <c r="O51" i="4" s="1"/>
  <c r="N30" i="4"/>
  <c r="O30" i="4" s="1"/>
  <c r="N9" i="4"/>
  <c r="O9" i="4" s="1"/>
  <c r="N76" i="4"/>
  <c r="O76" i="4" s="1"/>
  <c r="N81" i="4"/>
  <c r="O81" i="4" s="1"/>
  <c r="N29" i="4"/>
  <c r="O29" i="4" s="1"/>
  <c r="N23" i="4"/>
  <c r="N62" i="4"/>
  <c r="O62" i="4" s="1"/>
  <c r="N25" i="4"/>
  <c r="N54" i="4"/>
  <c r="O54" i="4" s="1"/>
  <c r="N82" i="4"/>
  <c r="O82" i="4" s="1"/>
  <c r="N41" i="4"/>
  <c r="N70" i="4"/>
  <c r="N8" i="4"/>
  <c r="O8" i="4" s="1"/>
  <c r="N53" i="4"/>
  <c r="O53" i="4" s="1"/>
  <c r="N59" i="4"/>
  <c r="N27" i="4"/>
  <c r="O27" i="4" s="1"/>
  <c r="N7" i="4"/>
  <c r="N15" i="4"/>
  <c r="N75" i="4"/>
  <c r="O75" i="4" s="1"/>
  <c r="N6" i="4"/>
  <c r="O6" i="4" s="1"/>
  <c r="N87" i="4"/>
  <c r="O87" i="4" s="1"/>
  <c r="N22" i="4"/>
  <c r="N38" i="4"/>
  <c r="O38" i="4" s="1"/>
  <c r="N50" i="4"/>
  <c r="O50" i="4" s="1"/>
  <c r="N14" i="4"/>
  <c r="N47" i="4"/>
  <c r="O47" i="4" s="1"/>
  <c r="N35" i="4"/>
  <c r="O35" i="4" s="1"/>
  <c r="N36" i="4"/>
  <c r="O36" i="4" s="1"/>
  <c r="Q82" i="4"/>
  <c r="Q41" i="4"/>
  <c r="Q67" i="4"/>
  <c r="Q50" i="4"/>
  <c r="Q59" i="4"/>
  <c r="Q87" i="4"/>
  <c r="Q54" i="4"/>
  <c r="Q5" i="4"/>
  <c r="Q78" i="4"/>
  <c r="Q70" i="4"/>
  <c r="Q22" i="4"/>
  <c r="Q86" i="4"/>
  <c r="Q72" i="4"/>
  <c r="Q42" i="4"/>
  <c r="Q10" i="4"/>
  <c r="Q61" i="4"/>
  <c r="Q75" i="4"/>
  <c r="Q81" i="4"/>
  <c r="Q3" i="4"/>
  <c r="Q74" i="4"/>
  <c r="Q4" i="4"/>
  <c r="Q84" i="4"/>
  <c r="Q29" i="4"/>
  <c r="Q7" i="4"/>
  <c r="Q69" i="4"/>
  <c r="Q35" i="4"/>
  <c r="Q79" i="4"/>
  <c r="Q32" i="4"/>
  <c r="Q85" i="4"/>
  <c r="Q23" i="4"/>
  <c r="Q62" i="4"/>
  <c r="Q43" i="4"/>
  <c r="Q52" i="4"/>
  <c r="Q77" i="4"/>
  <c r="Q15" i="4"/>
  <c r="Q60" i="4"/>
  <c r="Q18" i="4"/>
  <c r="Q58" i="4"/>
  <c r="Q36" i="4"/>
  <c r="Q89" i="4"/>
  <c r="Q6" i="4"/>
  <c r="Q53" i="4"/>
  <c r="Q28" i="4"/>
  <c r="Q30" i="4"/>
  <c r="Q46" i="4"/>
  <c r="Q56" i="4"/>
  <c r="Q19" i="4"/>
  <c r="Q37" i="4"/>
  <c r="Q21" i="4"/>
  <c r="Q12" i="4"/>
  <c r="Q38" i="4"/>
  <c r="Q51" i="4"/>
  <c r="Q55" i="4"/>
  <c r="Q14" i="4"/>
  <c r="Q16" i="4"/>
  <c r="Q9" i="4"/>
  <c r="Q76" i="4"/>
  <c r="Q2" i="4"/>
  <c r="Q20" i="4"/>
  <c r="Q49" i="4"/>
  <c r="Q64" i="4"/>
  <c r="Q47" i="4"/>
  <c r="Q8" i="4"/>
  <c r="Q48" i="4"/>
  <c r="Q66" i="4"/>
  <c r="Q25" i="4"/>
  <c r="Q73" i="4"/>
  <c r="Q24" i="4"/>
  <c r="Q27" i="4"/>
  <c r="Q11" i="4"/>
</calcChain>
</file>

<file path=xl/sharedStrings.xml><?xml version="1.0" encoding="utf-8"?>
<sst xmlns="http://schemas.openxmlformats.org/spreadsheetml/2006/main" count="925" uniqueCount="292">
  <si>
    <t>DNB</t>
  </si>
  <si>
    <t>Nome</t>
  </si>
  <si>
    <t>Matrícula</t>
  </si>
  <si>
    <t>Cargo</t>
  </si>
  <si>
    <t>Início</t>
  </si>
  <si>
    <t>Origem</t>
  </si>
  <si>
    <t>Fim</t>
  </si>
  <si>
    <t>Destino</t>
  </si>
  <si>
    <t>Meio de Transporte</t>
  </si>
  <si>
    <t>categoria da passagem aérea</t>
  </si>
  <si>
    <t>Valor total Pass. Aéreas</t>
  </si>
  <si>
    <t>Padrão de diária</t>
  </si>
  <si>
    <t>nº de diarias</t>
  </si>
  <si>
    <t>Total Diárias Pagas</t>
  </si>
  <si>
    <t>Total da Viagem (Diárias + Passagens)</t>
  </si>
  <si>
    <t>Tipo</t>
  </si>
  <si>
    <t>Mês</t>
  </si>
  <si>
    <t>Motivo da Viagem</t>
  </si>
  <si>
    <t>Observação</t>
  </si>
  <si>
    <t>DNAR</t>
  </si>
  <si>
    <t>MARTA DE MELO ORTOLAN AGOSTINHO</t>
  </si>
  <si>
    <t>41.687-08</t>
  </si>
  <si>
    <t>PROFISSIONAL DE TRÁFEGO AÉREO</t>
  </si>
  <si>
    <t>SP - SÃO PAULO</t>
  </si>
  <si>
    <t>Aéreo</t>
  </si>
  <si>
    <t>ECONÔMICA</t>
  </si>
  <si>
    <t>Administrativa</t>
  </si>
  <si>
    <t>Renovação do Certificado Médico Aeronáutico (CMA) para atendimento da ICA 63-15.</t>
  </si>
  <si>
    <t>DNAT</t>
  </si>
  <si>
    <t>EMILIA SIMONE CARLOS DE PINHO CANUTO</t>
  </si>
  <si>
    <t>47.178-98</t>
  </si>
  <si>
    <t>PROFISSIONAL DE NAVEGAÇÃO AÉREA</t>
  </si>
  <si>
    <t>DNBH</t>
  </si>
  <si>
    <t>GERSON LIMA DA FONSECA</t>
  </si>
  <si>
    <t>41.701-40</t>
  </si>
  <si>
    <t>MG - LAGOA SANTA</t>
  </si>
  <si>
    <t>Veículo Particular</t>
  </si>
  <si>
    <t>N.A</t>
  </si>
  <si>
    <t xml:space="preserve"> -   </t>
  </si>
  <si>
    <t>MARIO CESAR DA SILVA</t>
  </si>
  <si>
    <t>47.122-26</t>
  </si>
  <si>
    <t>DNCP</t>
  </si>
  <si>
    <t>EDUARDO AUGUSTO TOMAZINHO</t>
  </si>
  <si>
    <t>96.288-66</t>
  </si>
  <si>
    <t>RJ - RIO DE JANEIRO</t>
  </si>
  <si>
    <t>Terrestre</t>
  </si>
  <si>
    <t>DNCZ</t>
  </si>
  <si>
    <t>OSVALDO DILSON MESQUITA DE MAGALHAES FILHO</t>
  </si>
  <si>
    <t>41.950-19</t>
  </si>
  <si>
    <t>DF- BRASÍLIA</t>
  </si>
  <si>
    <t>MARCUS ANTONIO SORIANO DA SILVA</t>
  </si>
  <si>
    <t>41.949-04</t>
  </si>
  <si>
    <t>DF - BRASÍLIA</t>
  </si>
  <si>
    <t>DNDN</t>
  </si>
  <si>
    <t>EDUARDO KOITI KIMURA</t>
  </si>
  <si>
    <t>98.537-61</t>
  </si>
  <si>
    <t>PROFISSIONAL DE ENGENHARIA E MANUTENÇÃO</t>
  </si>
  <si>
    <t>GO- GOIÂNIA</t>
  </si>
  <si>
    <t>Aéreo/Terrestre</t>
  </si>
  <si>
    <t>Instalação da EMS-3A na localidade de Barra do Garças.</t>
  </si>
  <si>
    <t>MT - BARRA DO GARÇAS</t>
  </si>
  <si>
    <t>MARILEIDE MATHEUS</t>
  </si>
  <si>
    <t>97.353-76</t>
  </si>
  <si>
    <t>PR - CURITIBA</t>
  </si>
  <si>
    <t>Atualização do banco de questões TGE.</t>
  </si>
  <si>
    <t>MARCUS VINICIUS PINHEIRO DA CONCEICAO</t>
  </si>
  <si>
    <t>94.595-67</t>
  </si>
  <si>
    <t>ESPECIALISTA EM NAVEGAÇÃO AÉREA</t>
  </si>
  <si>
    <t>SP - BAURU</t>
  </si>
  <si>
    <t>Retirada do barômetro na DNBU e transporte para DNDN.</t>
  </si>
  <si>
    <t>DNGO</t>
  </si>
  <si>
    <t>GISLENE CLAUDIA ALMEIDA LUZ</t>
  </si>
  <si>
    <t>41.908-18</t>
  </si>
  <si>
    <t>FABIANA LINO DE OLIVEIRA</t>
  </si>
  <si>
    <t>97.894-42</t>
  </si>
  <si>
    <t>CAMILA SOUSA MONTES</t>
  </si>
  <si>
    <t>18.070-32</t>
  </si>
  <si>
    <t>DNGR</t>
  </si>
  <si>
    <t>LESLIE ALVES DE ANDRADE JUNIOR</t>
  </si>
  <si>
    <t>47.489-81</t>
  </si>
  <si>
    <t>PROFISSIONAL DE SERVIÇOS AEROPORTUÁRIOS</t>
  </si>
  <si>
    <t>PB - JOÃO PESSOA</t>
  </si>
  <si>
    <t>Manutenção preventiva/corretiva nos equipamentos elétricos da DNB em SBJP (João Pessoal/PB), conforme solicitação do DSLO.</t>
  </si>
  <si>
    <t>DNIL</t>
  </si>
  <si>
    <t>MARCOS VINICIUS DEL REI DATTOLI</t>
  </si>
  <si>
    <t>95.367-75</t>
  </si>
  <si>
    <t>LUCIANO SERGIO GOMES COSTA</t>
  </si>
  <si>
    <t>41.743-24</t>
  </si>
  <si>
    <t>BA - MARAGOGIPE</t>
  </si>
  <si>
    <t>Executar ações de manutenção predial e de conferência de bens patrimoniais, em atendimento à orientação emanada pela DSLO.</t>
  </si>
  <si>
    <t>DNIZ</t>
  </si>
  <si>
    <t>ANICETO JOZIEL RABELO GOMES ANDRADE</t>
  </si>
  <si>
    <t>13.155-49</t>
  </si>
  <si>
    <t>Manutenção preventiva DME 0200 IACIT</t>
  </si>
  <si>
    <t>PE - VITORIA DE SANTO ANTÃO</t>
  </si>
  <si>
    <t>PA - MARABÁ</t>
  </si>
  <si>
    <t>MANUTENÇÃO CORRETIVA RAT E CALIBRAÇÃO DE SENSORES</t>
  </si>
  <si>
    <t>DNJP</t>
  </si>
  <si>
    <t>EVERALDO QUEIROGA MACEDO</t>
  </si>
  <si>
    <t>41.602-42</t>
  </si>
  <si>
    <t>PE - RECIFE</t>
  </si>
  <si>
    <t>SANDRO LIRA BARBOZA</t>
  </si>
  <si>
    <t>41.274-33</t>
  </si>
  <si>
    <t>THEREZA CHRISTINA GAMA PRADO FREIRE</t>
  </si>
  <si>
    <t>14.403-51</t>
  </si>
  <si>
    <t>GERENTE</t>
  </si>
  <si>
    <t>Acompanhar transporte e instalação emergencial de condicionadores de ar para refrigeração do DME VSA em Vitória do Santo Antão/PE.</t>
  </si>
  <si>
    <t>FELIPE CESAR DE ARAUJO MELO PEREIRA</t>
  </si>
  <si>
    <t>11.742-44</t>
  </si>
  <si>
    <t>EMANUEL BARBOSA COSTA RIBEIRO</t>
  </si>
  <si>
    <t>97.346-73</t>
  </si>
  <si>
    <t>SP - GUARULHOS</t>
  </si>
  <si>
    <t>Participar da Reunião do Conselho de Administração na DNB de Guarulhos-SP.</t>
  </si>
  <si>
    <t>DNJR</t>
  </si>
  <si>
    <t>IVAN MUNIZ VIEIRA DO NASCIMENTO</t>
  </si>
  <si>
    <t>18.489-94</t>
  </si>
  <si>
    <t>RJ - MACAÉ</t>
  </si>
  <si>
    <t>Folga Agrupada conforme  NN GPE Nº 01/2021, ART.20 - INCISO IV.</t>
  </si>
  <si>
    <t>DNJU</t>
  </si>
  <si>
    <t>EDELSON CUSTODIO MENDES</t>
  </si>
  <si>
    <t>18.720-19</t>
  </si>
  <si>
    <t>PA - ITAITUBA</t>
  </si>
  <si>
    <t>EDSON FLORINDO RABELO IDO</t>
  </si>
  <si>
    <t>11.491-43</t>
  </si>
  <si>
    <t>ANDRE SANTOS DE OLIVEIRA</t>
  </si>
  <si>
    <t>12.077-48</t>
  </si>
  <si>
    <t>DNKG</t>
  </si>
  <si>
    <t>ANA CARLA SILVA DO NASCIMENTO</t>
  </si>
  <si>
    <t>95.976-50</t>
  </si>
  <si>
    <t>DNKP</t>
  </si>
  <si>
    <t>RICARDO FERREIRA ADOLPHSSON DA SILVA</t>
  </si>
  <si>
    <t>41.323-46</t>
  </si>
  <si>
    <t>APARECIDO DONIZETI AMERICO</t>
  </si>
  <si>
    <t>15.314-5</t>
  </si>
  <si>
    <t>SERGIO MOTA DA SILVA</t>
  </si>
  <si>
    <t>41.625-30</t>
  </si>
  <si>
    <t>CELIA MIE ABE SIGNORELLI</t>
  </si>
  <si>
    <t>13.358-35</t>
  </si>
  <si>
    <t>PAULO RIBEIRO DE ALBUQUERQUE UCHOA</t>
  </si>
  <si>
    <t>99.628-53</t>
  </si>
  <si>
    <t>JULIANA ZUIANI KAVAMURA TOBIAS</t>
  </si>
  <si>
    <t>16.327-31</t>
  </si>
  <si>
    <t>WAGNER DA SILVA MORENO</t>
  </si>
  <si>
    <t>98.851-55</t>
  </si>
  <si>
    <t>DEMETRIO CAMPOS GARCIA</t>
  </si>
  <si>
    <t>47.182-08</t>
  </si>
  <si>
    <t>PEDRO YUKIO SATO</t>
  </si>
  <si>
    <t>99.817-50</t>
  </si>
  <si>
    <t>Veículo Empresa</t>
  </si>
  <si>
    <t>Manutenção Corretiva e Preventiva da Estação Meteorológica de Superfície da DNB em SBBU (Baurú/SP), conforme solicitação do DSLO.</t>
  </si>
  <si>
    <t>MARCO AURELIO DE CARVALHO</t>
  </si>
  <si>
    <t>63.791-90</t>
  </si>
  <si>
    <t>DNLO</t>
  </si>
  <si>
    <t>JONATHAN ALESSANDRO VARELA</t>
  </si>
  <si>
    <t>15.808-20</t>
  </si>
  <si>
    <t>Grupo de trabalho ATCO - Revisão do banco de questões existentes no SIAT</t>
  </si>
  <si>
    <t>DNMA</t>
  </si>
  <si>
    <t>RAMON NEVES VIEIRA GOMES</t>
  </si>
  <si>
    <t>18.683-98</t>
  </si>
  <si>
    <t>PA - BELÉM</t>
  </si>
  <si>
    <t>ESTEFANO ARAUJO MONTEIRO</t>
  </si>
  <si>
    <t>18.684-96</t>
  </si>
  <si>
    <t>AILSON BOSCO MENDONCA DUARTE</t>
  </si>
  <si>
    <t>98.613-71</t>
  </si>
  <si>
    <t>DNME</t>
  </si>
  <si>
    <t>DANIELLE CARLOS DE ARAUJO</t>
  </si>
  <si>
    <t>12.035-64</t>
  </si>
  <si>
    <t>LUCAS REIS DE MAGALHAES</t>
  </si>
  <si>
    <t>18.078-16</t>
  </si>
  <si>
    <t>Terrestre/Aéreo</t>
  </si>
  <si>
    <t>Compor grupo de trabalho com a finalidade de montar testes a serem aplicados aos ATCO.</t>
  </si>
  <si>
    <t>CAMILA PIMENTEL DE OLIVEIRA</t>
  </si>
  <si>
    <t>18.735-06</t>
  </si>
  <si>
    <t>DNMK</t>
  </si>
  <si>
    <t>RENATO ESPOSITO FILHO</t>
  </si>
  <si>
    <t>13.254-47</t>
  </si>
  <si>
    <t>CESAR RAMOS DE ANDRADE</t>
  </si>
  <si>
    <t>47.327-08</t>
  </si>
  <si>
    <t>MARCOS ROBERTO PEREIRA DE MAGALHAES</t>
  </si>
  <si>
    <t>95.456-76</t>
  </si>
  <si>
    <t>SERGIO MURILO ROCHA</t>
  </si>
  <si>
    <t>97.613-76</t>
  </si>
  <si>
    <t>DNMQ</t>
  </si>
  <si>
    <t>ADRIANA ALVES DE LIMA</t>
  </si>
  <si>
    <t>97.361-77</t>
  </si>
  <si>
    <t>HEVERY HOLANDA COSTA BARBOSA</t>
  </si>
  <si>
    <t>97.907-59</t>
  </si>
  <si>
    <t>DNNF</t>
  </si>
  <si>
    <t>EDMAR EVERSON ALVES</t>
  </si>
  <si>
    <t>95.602-91</t>
  </si>
  <si>
    <t>JAIRO JORGE DAS NEVES</t>
  </si>
  <si>
    <t>41.699-01</t>
  </si>
  <si>
    <t>Participação em grupo de trabalho - ATCO no CINDACTA II (Curitiba/PR).</t>
  </si>
  <si>
    <t>DNPJ</t>
  </si>
  <si>
    <t>JOSE MARIA DE CARVALHO</t>
  </si>
  <si>
    <t>99.572-54</t>
  </si>
  <si>
    <t>DNPK</t>
  </si>
  <si>
    <t>JOELDER DA CONCEICAO PEREIRA</t>
  </si>
  <si>
    <t>16.409-29</t>
  </si>
  <si>
    <t>RS - CANOAS</t>
  </si>
  <si>
    <t>MARCUS VINICIUS MARQUES</t>
  </si>
  <si>
    <t>99.610-72</t>
  </si>
  <si>
    <t>RS - GUAÍBA</t>
  </si>
  <si>
    <t>Visita periódica às ENB Guaíba, Taquara e Taquari/RS sob a responsabilidade da DNPK, a fim de produzir relatório do estado das instalações físicas das ENB.</t>
  </si>
  <si>
    <t>DNPL</t>
  </si>
  <si>
    <t>MAURO JOSE CRUZ FERREIRA</t>
  </si>
  <si>
    <t>18.630-20</t>
  </si>
  <si>
    <t>FABIANO SANTOS DA SILVA</t>
  </si>
  <si>
    <t>16.405-37</t>
  </si>
  <si>
    <t>CILSON FERREIRA DA SILVA</t>
  </si>
  <si>
    <t>41.948-06</t>
  </si>
  <si>
    <t>DNRP</t>
  </si>
  <si>
    <t>ALBERGIO ALVES RIBEIRO FILHO</t>
  </si>
  <si>
    <t>47.282-04</t>
  </si>
  <si>
    <t>MG - UBERABA</t>
  </si>
  <si>
    <t xml:space="preserve">-   </t>
  </si>
  <si>
    <t>Acompanhar vistoria de homologação da TAC da DNUR.</t>
  </si>
  <si>
    <t>SP - PRESIDENTE PRUDENTE</t>
  </si>
  <si>
    <t>Verificação semestral dos instrumentos meteorológicos da EMS-2 da DNDN (Presidente Prudente/SP).</t>
  </si>
  <si>
    <t>Restabelecer a operacionalidade da TAC da DNB em SBUR (Uberaba/MG), conforme solicitação do DSLO.</t>
  </si>
  <si>
    <t>DNSN</t>
  </si>
  <si>
    <t>JAQUELINE BRANDAO BARBOSA</t>
  </si>
  <si>
    <t>18.231-34</t>
  </si>
  <si>
    <t xml:space="preserve">PROFISSIONAL DE METEOROLOGIA </t>
  </si>
  <si>
    <t>BA - ILHÉUS</t>
  </si>
  <si>
    <t>DNTE</t>
  </si>
  <si>
    <t>DEMETRIUS RODRIGUES LIMA</t>
  </si>
  <si>
    <t>90.606-09</t>
  </si>
  <si>
    <t>MG - BELO HORIZONTE</t>
  </si>
  <si>
    <t>DNTF</t>
  </si>
  <si>
    <t>WESLEY SILVA GAMA</t>
  </si>
  <si>
    <t>10.522-63</t>
  </si>
  <si>
    <t>AM - MANAUS</t>
  </si>
  <si>
    <t>DNUF</t>
  </si>
  <si>
    <t>CESAR GOMES</t>
  </si>
  <si>
    <t>41.753-21</t>
  </si>
  <si>
    <t>DNUL</t>
  </si>
  <si>
    <t>MOISES TITO DA COSTA CARDOSO</t>
  </si>
  <si>
    <t>98.072-79</t>
  </si>
  <si>
    <t>GUSTAVO SILVEIRA DA SILVA</t>
  </si>
  <si>
    <t>95.342-91</t>
  </si>
  <si>
    <t>FERNANDO COLLETTI DA SILVA</t>
  </si>
  <si>
    <t>18.140-37</t>
  </si>
  <si>
    <t>Apoio no transporte do carregador de baterias/controlador de carga de Uberlândia para Uberaba/MG, conforme solicitação do DSLO.</t>
  </si>
  <si>
    <t>DNUR</t>
  </si>
  <si>
    <t>PAULO LAZARO DOS REIS</t>
  </si>
  <si>
    <t>41.789-99</t>
  </si>
  <si>
    <t>DNVT</t>
  </si>
  <si>
    <t>VLADEMIR BURLAMAQUI BARBOZA</t>
  </si>
  <si>
    <t>41.897-96</t>
  </si>
  <si>
    <t>MARCOS MITSUO MINEGISHI</t>
  </si>
  <si>
    <t>12.526-45</t>
  </si>
  <si>
    <t>GUSTAVO LUCIANO ALTOE</t>
  </si>
  <si>
    <t>16.033-48</t>
  </si>
  <si>
    <t>SEDE</t>
  </si>
  <si>
    <t>EMERSON SALVADOR</t>
  </si>
  <si>
    <t>19.148-14</t>
  </si>
  <si>
    <t>ENGENHEIRO ELETRICISTA</t>
  </si>
  <si>
    <t xml:space="preserve">SEDE </t>
  </si>
  <si>
    <t>Acompanhamento da execução dos serviços do SPDA da DNB em João Pessoa/PB.</t>
  </si>
  <si>
    <t>JOSE POMPEU DOS MAGALHAES BRASIL FILHO</t>
  </si>
  <si>
    <t>18.890-93</t>
  </si>
  <si>
    <t>PRESIDENTE</t>
  </si>
  <si>
    <t>MAX</t>
  </si>
  <si>
    <t>CARLOS ROBERTO SANTOS</t>
  </si>
  <si>
    <t>18.891-91</t>
  </si>
  <si>
    <t>DIRETOR DE ADMINISTRAÇÃO</t>
  </si>
  <si>
    <t>MARCELO MORAES DE OLIVEIRA</t>
  </si>
  <si>
    <t>18.892-89</t>
  </si>
  <si>
    <t>DIRIGENTE</t>
  </si>
  <si>
    <t>HIRAN WILLIANS DE ALMEIDA</t>
  </si>
  <si>
    <t>18.904-09</t>
  </si>
  <si>
    <t>CONSELHEIRO DE ADMINISTRAÇÃO</t>
  </si>
  <si>
    <t>PEDRO LUIZ RODRIGUES GUIMARAES</t>
  </si>
  <si>
    <t>18.951-99</t>
  </si>
  <si>
    <t>ANA LUCIA DE JESUS SILVA</t>
  </si>
  <si>
    <t>18.982-88</t>
  </si>
  <si>
    <t>SECRETARIA EXECUTIVA</t>
  </si>
  <si>
    <t>ANA LILIA LIMA DOS SANTOS</t>
  </si>
  <si>
    <t>19.048-20</t>
  </si>
  <si>
    <t>LUIZ HENRIQUE POCHYLY DA COSTA</t>
  </si>
  <si>
    <t>19.117-27</t>
  </si>
  <si>
    <t>BRAULIO MENDONCA MENESES</t>
  </si>
  <si>
    <t>19.062-26</t>
  </si>
  <si>
    <t>HENRY WILSON MUNHOZ WENDER</t>
  </si>
  <si>
    <t>16.102-40</t>
  </si>
  <si>
    <t>ASSESSORIA DE COMUNICAÇÃO SOCIAL</t>
  </si>
  <si>
    <t>Gravação da matéria para o jornal da folha de São Paulo, referente ao aniversário de 40 anos do Aeroporto Internacional de Guarulhos-SP.</t>
  </si>
  <si>
    <t>ADARCLER DURANGE OLIVEIRA</t>
  </si>
  <si>
    <t>19.142-28</t>
  </si>
  <si>
    <t>ENT TELECOM</t>
  </si>
  <si>
    <t>Verificar in loco enlace de dados entre sítio radar e a DNB Macaé.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</si>
</sst>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d\-mmm\-yy;@"/>
    <numFmt numFmtId="165" formatCode="mmmm"/>
    <numFmt numFmtId="166" formatCode="[$-416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rgb="FFC00000"/>
      <name val="Century Gothic"/>
      <family val="2"/>
    </font>
    <font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4" fontId="6" fillId="2" borderId="4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43" fontId="4" fillId="0" borderId="1" xfId="1" applyFont="1" applyBorder="1" applyAlignment="1">
      <alignment horizontal="center" vertical="center"/>
    </xf>
    <xf numFmtId="4" fontId="7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Vírgula" xfId="1" builtinId="3"/>
    <cellStyle name="Vírgula 2" xfId="2" xr:uid="{374D5D37-7803-489B-96CD-FD664FB888AE}"/>
  </cellStyles>
  <dxfs count="23">
    <dxf>
      <font>
        <b/>
        <i val="0"/>
        <color theme="0"/>
      </font>
      <fill>
        <patternFill>
          <bgColor rgb="FFC00000"/>
        </patternFill>
      </fill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6" formatCode="[$-416]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897756-FC28-420B-BDCF-D256A28D50F7}" name="Tabela13" displayName="Tabela13" ref="A1:S90" totalsRowShown="0" headerRowDxfId="22" dataDxfId="21" tableBorderDxfId="20">
  <autoFilter ref="A1:S90" xr:uid="{A9405476-C170-45A9-BA68-5AA697D1ABD2}"/>
  <sortState xmlns:xlrd2="http://schemas.microsoft.com/office/spreadsheetml/2017/richdata2" ref="A2:S90">
    <sortCondition ref="A1:A90"/>
  </sortState>
  <tableColumns count="19">
    <tableColumn id="1" xr3:uid="{07EF72C9-6CE4-4FD2-A3A6-A7004D6B160C}" name="DNB" dataDxfId="19"/>
    <tableColumn id="2" xr3:uid="{3832C4B7-4473-4471-A6B9-E102B073E900}" name="Nome" dataDxfId="18"/>
    <tableColumn id="15" xr3:uid="{4ECC7EB8-8FFE-4339-A62D-9B6E217730C8}" name="Matrícula" dataDxfId="17"/>
    <tableColumn id="18" xr3:uid="{47A833DF-4328-45BA-9D77-E8B16CDB45BA}" name="Cargo" dataDxfId="16"/>
    <tableColumn id="3" xr3:uid="{567D362C-A5C5-4A7C-B5F1-014CE068561D}" name="Início" dataDxfId="15"/>
    <tableColumn id="19" xr3:uid="{1A1352F3-BB08-4BDF-9501-5CACD05110AF}" name="Origem" dataDxfId="14"/>
    <tableColumn id="4" xr3:uid="{0DB5BCA2-25ED-4BB1-8B23-B66AE375068F}" name="Fim" dataDxfId="13"/>
    <tableColumn id="13" xr3:uid="{1D316CAA-7BC3-4F6E-A0D4-729913797A04}" name="Destino" dataDxfId="12"/>
    <tableColumn id="14" xr3:uid="{3AD579B3-DAA5-4AAC-9C27-DD41F98B0287}" name="Meio de Transporte" dataDxfId="11"/>
    <tableColumn id="20" xr3:uid="{39666735-D42D-4E09-B85F-848B2F458557}" name="categoria da passagem aérea" dataDxfId="10"/>
    <tableColumn id="16" xr3:uid="{C0F1580B-B9DF-4AAE-8F24-B8292755100E}" name="Valor total Pass. Aéreas" dataDxfId="9" dataCellStyle="Vírgula"/>
    <tableColumn id="5" xr3:uid="{260CCBF7-3C23-4C17-9CA0-985FF5A24167}" name="Padrão de diária" dataDxfId="8" dataCellStyle="Vírgula"/>
    <tableColumn id="6" xr3:uid="{53CD83FE-4959-441D-AD99-C73A60D5EB2F}" name="nº de diarias" dataDxfId="7"/>
    <tableColumn id="7" xr3:uid="{A66D235A-E102-4DDF-B9E1-B5136B829B61}" name="Total Diárias Pagas" dataDxfId="6" dataCellStyle="Vírgula">
      <calculatedColumnFormula>IFERROR(IF(M2=0,0,L2*M2),0)</calculatedColumnFormula>
    </tableColumn>
    <tableColumn id="17" xr3:uid="{44AAE461-FE97-4C2C-AD05-0D871EA2800D}" name="Total da Viagem (Diárias + Passagens)" dataDxfId="5" dataCellStyle="Vírgula">
      <calculatedColumnFormula>IFERROR(IF(Tabela13[[#This Row],[Valor total Pass. Aéreas]]+Tabela13[[#This Row],[Total Diárias Pagas]]=0,0,Tabela13[[#This Row],[Valor total Pass. Aéreas]]+Tabela13[[#This Row],[Total Diárias Pagas]]),0)</calculatedColumnFormula>
    </tableColumn>
    <tableColumn id="8" xr3:uid="{DB47C520-9D47-447C-8B1A-4E55EAFA8730}" name="Tipo" dataDxfId="4"/>
    <tableColumn id="9" xr3:uid="{DB0DD9BD-D997-43C8-9B81-586945ACCE61}" name="Mês" dataDxfId="3">
      <calculatedColumnFormula>IF(Tabela13[[#This Row],[Início]]="","",MONTH(Tabela13[[#This Row],[Início]])&amp;"/"&amp;YEAR(Tabela13[[#This Row],[Início]]))</calculatedColumnFormula>
    </tableColumn>
    <tableColumn id="11" xr3:uid="{43F6867A-ACDF-4161-8926-AF0FFDC86584}" name="Motivo da Viagem" dataDxfId="2"/>
    <tableColumn id="12" xr3:uid="{B10969E8-E4AD-4CD6-BB99-5AA24AF30B2E}" name="Observaçã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E971-5525-495D-98F6-37621F3A8E2C}">
  <dimension ref="A1:U91"/>
  <sheetViews>
    <sheetView showGridLines="0" tabSelected="1" zoomScale="110" zoomScaleNormal="110" workbookViewId="0">
      <pane ySplit="1" topLeftCell="A69" activePane="bottomLeft" state="frozen"/>
      <selection pane="bottomLeft" activeCell="O90" sqref="O90"/>
    </sheetView>
  </sheetViews>
  <sheetFormatPr defaultColWidth="0" defaultRowHeight="15.95" customHeight="1" zeroHeight="1" x14ac:dyDescent="0.25"/>
  <cols>
    <col min="1" max="1" width="7" style="1" customWidth="1"/>
    <col min="2" max="2" width="40" style="9" bestFit="1" customWidth="1"/>
    <col min="3" max="3" width="13.28515625" style="9" customWidth="1"/>
    <col min="4" max="4" width="32.140625" style="9" customWidth="1"/>
    <col min="5" max="5" width="9.85546875" style="14" bestFit="1" customWidth="1"/>
    <col min="6" max="6" width="9.85546875" style="14" customWidth="1"/>
    <col min="7" max="7" width="9.85546875" style="14" bestFit="1" customWidth="1"/>
    <col min="8" max="8" width="25.140625" style="14" customWidth="1"/>
    <col min="9" max="10" width="22" style="14" customWidth="1"/>
    <col min="11" max="11" width="12.7109375" style="31" customWidth="1"/>
    <col min="12" max="12" width="10.7109375" style="32" customWidth="1"/>
    <col min="13" max="13" width="14.28515625" style="15" customWidth="1"/>
    <col min="14" max="14" width="12.7109375" style="39" customWidth="1"/>
    <col min="15" max="15" width="15.7109375" style="40" customWidth="1"/>
    <col min="16" max="16" width="20.7109375" style="9" bestFit="1" customWidth="1"/>
    <col min="17" max="17" width="9.140625" style="16" customWidth="1"/>
    <col min="18" max="18" width="136.140625" style="13" bestFit="1" customWidth="1"/>
    <col min="19" max="19" width="38.28515625" style="13" bestFit="1" customWidth="1"/>
    <col min="20" max="21" width="0" style="9" hidden="1" customWidth="1"/>
    <col min="22" max="16384" width="9.140625" style="9" hidden="1"/>
  </cols>
  <sheetData>
    <row r="1" spans="1:19" s="17" customFormat="1" ht="40.5" x14ac:dyDescent="0.25">
      <c r="A1" s="20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5" t="s">
        <v>10</v>
      </c>
      <c r="L1" s="25" t="s">
        <v>11</v>
      </c>
      <c r="M1" s="23" t="s">
        <v>12</v>
      </c>
      <c r="N1" s="33" t="s">
        <v>13</v>
      </c>
      <c r="O1" s="34" t="s">
        <v>14</v>
      </c>
      <c r="P1" s="21" t="s">
        <v>15</v>
      </c>
      <c r="Q1" s="21" t="s">
        <v>16</v>
      </c>
      <c r="R1" s="24" t="s">
        <v>17</v>
      </c>
      <c r="S1" s="20" t="s">
        <v>18</v>
      </c>
    </row>
    <row r="2" spans="1:19" ht="15.95" customHeight="1" x14ac:dyDescent="0.25">
      <c r="A2" s="2" t="s">
        <v>19</v>
      </c>
      <c r="B2" s="3" t="s">
        <v>20</v>
      </c>
      <c r="C2" s="7" t="s">
        <v>21</v>
      </c>
      <c r="D2" s="18" t="s">
        <v>22</v>
      </c>
      <c r="E2" s="4">
        <v>45676</v>
      </c>
      <c r="F2" s="4" t="s">
        <v>19</v>
      </c>
      <c r="G2" s="10">
        <v>45677</v>
      </c>
      <c r="H2" s="10" t="s">
        <v>23</v>
      </c>
      <c r="I2" s="10" t="s">
        <v>24</v>
      </c>
      <c r="J2" s="10" t="s">
        <v>25</v>
      </c>
      <c r="K2" s="28">
        <v>1648.26</v>
      </c>
      <c r="L2" s="27">
        <v>345</v>
      </c>
      <c r="M2" s="5">
        <v>1.5</v>
      </c>
      <c r="N2" s="35">
        <f t="shared" ref="N2:N33" si="0">IFERROR(IF(M2=0,0,L2*M2),0)</f>
        <v>517.5</v>
      </c>
      <c r="O2" s="36">
        <f>IFERROR(IF(Tabela13[[#This Row],[Valor total Pass. Aéreas]]+Tabela13[[#This Row],[Total Diárias Pagas]]=0,0,Tabela13[[#This Row],[Valor total Pass. Aéreas]]+Tabela13[[#This Row],[Total Diárias Pagas]]),0)</f>
        <v>2165.7600000000002</v>
      </c>
      <c r="P2" s="3" t="s">
        <v>26</v>
      </c>
      <c r="Q2" s="6" t="str">
        <f>IF(Tabela13[[#This Row],[Início]]="","",MONTH(Tabela13[[#This Row],[Início]])&amp;"/"&amp;YEAR(Tabela13[[#This Row],[Início]]))</f>
        <v>1/2025</v>
      </c>
      <c r="R2" s="18" t="s">
        <v>27</v>
      </c>
      <c r="S2" s="8"/>
    </row>
    <row r="3" spans="1:19" ht="15.95" customHeight="1" x14ac:dyDescent="0.25">
      <c r="A3" s="2" t="s">
        <v>28</v>
      </c>
      <c r="B3" s="3" t="s">
        <v>29</v>
      </c>
      <c r="C3" s="7" t="s">
        <v>30</v>
      </c>
      <c r="D3" s="3" t="s">
        <v>31</v>
      </c>
      <c r="E3" s="4">
        <v>45683</v>
      </c>
      <c r="F3" s="4" t="s">
        <v>28</v>
      </c>
      <c r="G3" s="10">
        <v>45684</v>
      </c>
      <c r="H3" s="10" t="s">
        <v>23</v>
      </c>
      <c r="I3" s="10" t="s">
        <v>24</v>
      </c>
      <c r="J3" s="10" t="s">
        <v>25</v>
      </c>
      <c r="K3" s="28">
        <v>430</v>
      </c>
      <c r="L3" s="27">
        <v>345</v>
      </c>
      <c r="M3" s="5">
        <v>1</v>
      </c>
      <c r="N3" s="35">
        <f t="shared" si="0"/>
        <v>345</v>
      </c>
      <c r="O3" s="36">
        <f>IFERROR(IF(Tabela13[[#This Row],[Valor total Pass. Aéreas]]+Tabela13[[#This Row],[Total Diárias Pagas]]=0,0,Tabela13[[#This Row],[Valor total Pass. Aéreas]]+Tabela13[[#This Row],[Total Diárias Pagas]]),0)</f>
        <v>775</v>
      </c>
      <c r="P3" s="3" t="s">
        <v>26</v>
      </c>
      <c r="Q3" s="6" t="str">
        <f>IF(Tabela13[[#This Row],[Início]]="","",MONTH(Tabela13[[#This Row],[Início]])&amp;"/"&amp;YEAR(Tabela13[[#This Row],[Início]]))</f>
        <v>1/2025</v>
      </c>
      <c r="R3" s="18" t="s">
        <v>27</v>
      </c>
      <c r="S3" s="8"/>
    </row>
    <row r="4" spans="1:19" ht="15.95" customHeight="1" x14ac:dyDescent="0.25">
      <c r="A4" s="2" t="s">
        <v>28</v>
      </c>
      <c r="B4" s="3" t="s">
        <v>29</v>
      </c>
      <c r="C4" s="7" t="s">
        <v>30</v>
      </c>
      <c r="D4" s="3" t="s">
        <v>31</v>
      </c>
      <c r="E4" s="4">
        <v>45684</v>
      </c>
      <c r="F4" s="4" t="s">
        <v>28</v>
      </c>
      <c r="G4" s="4">
        <v>45686</v>
      </c>
      <c r="H4" s="4" t="s">
        <v>23</v>
      </c>
      <c r="I4" s="4" t="s">
        <v>24</v>
      </c>
      <c r="J4" s="4" t="s">
        <v>25</v>
      </c>
      <c r="K4" s="26">
        <v>2129.52</v>
      </c>
      <c r="L4" s="27">
        <v>345</v>
      </c>
      <c r="M4" s="5">
        <v>2.5</v>
      </c>
      <c r="N4" s="35">
        <f t="shared" si="0"/>
        <v>862.5</v>
      </c>
      <c r="O4" s="36">
        <f>IFERROR(IF(Tabela13[[#This Row],[Valor total Pass. Aéreas]]+Tabela13[[#This Row],[Total Diárias Pagas]]=0,0,Tabela13[[#This Row],[Valor total Pass. Aéreas]]+Tabela13[[#This Row],[Total Diárias Pagas]]),0)</f>
        <v>2992.02</v>
      </c>
      <c r="P4" s="3" t="s">
        <v>26</v>
      </c>
      <c r="Q4" s="6" t="str">
        <f>IF(Tabela13[[#This Row],[Início]]="","",MONTH(Tabela13[[#This Row],[Início]])&amp;"/"&amp;YEAR(Tabela13[[#This Row],[Início]]))</f>
        <v>1/2025</v>
      </c>
      <c r="R4" s="18" t="s">
        <v>27</v>
      </c>
      <c r="S4" s="8"/>
    </row>
    <row r="5" spans="1:19" ht="15.95" customHeight="1" x14ac:dyDescent="0.25">
      <c r="A5" s="2" t="s">
        <v>32</v>
      </c>
      <c r="B5" s="3" t="s">
        <v>33</v>
      </c>
      <c r="C5" s="7" t="s">
        <v>34</v>
      </c>
      <c r="D5" s="3" t="s">
        <v>22</v>
      </c>
      <c r="E5" s="4">
        <v>45665</v>
      </c>
      <c r="F5" s="4" t="s">
        <v>32</v>
      </c>
      <c r="G5" s="4">
        <v>45665</v>
      </c>
      <c r="H5" s="10" t="s">
        <v>35</v>
      </c>
      <c r="I5" s="10" t="s">
        <v>36</v>
      </c>
      <c r="J5" s="10" t="s">
        <v>37</v>
      </c>
      <c r="K5" s="28" t="s">
        <v>38</v>
      </c>
      <c r="L5" s="27">
        <v>311</v>
      </c>
      <c r="M5" s="5">
        <v>0</v>
      </c>
      <c r="N5" s="35">
        <f t="shared" si="0"/>
        <v>0</v>
      </c>
      <c r="O5" s="36">
        <f>IFERROR(IF(Tabela13[[#This Row],[Valor total Pass. Aéreas]]+Tabela13[[#This Row],[Total Diárias Pagas]]=0,0,Tabela13[[#This Row],[Valor total Pass. Aéreas]]+Tabela13[[#This Row],[Total Diárias Pagas]]),0)</f>
        <v>0</v>
      </c>
      <c r="P5" s="3" t="s">
        <v>26</v>
      </c>
      <c r="Q5" s="6" t="str">
        <f>IF(Tabela13[[#This Row],[Início]]="","",MONTH(Tabela13[[#This Row],[Início]])&amp;"/"&amp;YEAR(Tabela13[[#This Row],[Início]]))</f>
        <v>1/2025</v>
      </c>
      <c r="R5" s="18" t="s">
        <v>27</v>
      </c>
      <c r="S5" s="8"/>
    </row>
    <row r="6" spans="1:19" ht="15.95" customHeight="1" x14ac:dyDescent="0.25">
      <c r="A6" s="2" t="s">
        <v>32</v>
      </c>
      <c r="B6" s="3" t="s">
        <v>39</v>
      </c>
      <c r="C6" s="7" t="s">
        <v>40</v>
      </c>
      <c r="D6" s="3" t="s">
        <v>22</v>
      </c>
      <c r="E6" s="4">
        <v>45684</v>
      </c>
      <c r="F6" s="4" t="s">
        <v>32</v>
      </c>
      <c r="G6" s="10">
        <v>45685</v>
      </c>
      <c r="H6" s="10" t="s">
        <v>23</v>
      </c>
      <c r="I6" s="10" t="s">
        <v>24</v>
      </c>
      <c r="J6" s="10" t="s">
        <v>25</v>
      </c>
      <c r="K6" s="28">
        <v>782.01</v>
      </c>
      <c r="L6" s="27">
        <v>345</v>
      </c>
      <c r="M6" s="5">
        <v>1.5</v>
      </c>
      <c r="N6" s="37">
        <f t="shared" si="0"/>
        <v>517.5</v>
      </c>
      <c r="O6" s="38">
        <f>IFERROR(IF(Tabela13[[#This Row],[Valor total Pass. Aéreas]]+Tabela13[[#This Row],[Total Diárias Pagas]]=0,0,Tabela13[[#This Row],[Valor total Pass. Aéreas]]+Tabela13[[#This Row],[Total Diárias Pagas]]),0)</f>
        <v>1299.51</v>
      </c>
      <c r="P6" s="3" t="s">
        <v>26</v>
      </c>
      <c r="Q6" s="6" t="str">
        <f>IF(Tabela13[[#This Row],[Início]]="","",MONTH(Tabela13[[#This Row],[Início]])&amp;"/"&amp;YEAR(Tabela13[[#This Row],[Início]]))</f>
        <v>1/2025</v>
      </c>
      <c r="R6" s="18" t="s">
        <v>27</v>
      </c>
      <c r="S6" s="8"/>
    </row>
    <row r="7" spans="1:19" ht="15.95" customHeight="1" x14ac:dyDescent="0.25">
      <c r="A7" s="2" t="s">
        <v>41</v>
      </c>
      <c r="B7" s="3" t="s">
        <v>42</v>
      </c>
      <c r="C7" s="7" t="s">
        <v>43</v>
      </c>
      <c r="D7" s="3" t="s">
        <v>31</v>
      </c>
      <c r="E7" s="4">
        <v>45663</v>
      </c>
      <c r="F7" s="4" t="s">
        <v>41</v>
      </c>
      <c r="G7" s="4">
        <v>45664</v>
      </c>
      <c r="H7" s="4" t="s">
        <v>44</v>
      </c>
      <c r="I7" s="4" t="s">
        <v>45</v>
      </c>
      <c r="J7" s="4" t="s">
        <v>37</v>
      </c>
      <c r="K7" s="26" t="s">
        <v>38</v>
      </c>
      <c r="L7" s="27">
        <v>345</v>
      </c>
      <c r="M7" s="5">
        <v>1.5</v>
      </c>
      <c r="N7" s="35">
        <f t="shared" si="0"/>
        <v>517.5</v>
      </c>
      <c r="O7" s="36">
        <v>517.5</v>
      </c>
      <c r="P7" s="3" t="s">
        <v>26</v>
      </c>
      <c r="Q7" s="6" t="str">
        <f>IF(Tabela13[[#This Row],[Início]]="","",MONTH(Tabela13[[#This Row],[Início]])&amp;"/"&amp;YEAR(Tabela13[[#This Row],[Início]]))</f>
        <v>1/2025</v>
      </c>
      <c r="R7" s="18" t="s">
        <v>27</v>
      </c>
      <c r="S7" s="8"/>
    </row>
    <row r="8" spans="1:19" ht="15.95" customHeight="1" x14ac:dyDescent="0.25">
      <c r="A8" s="2" t="s">
        <v>46</v>
      </c>
      <c r="B8" s="3" t="s">
        <v>47</v>
      </c>
      <c r="C8" s="7" t="s">
        <v>48</v>
      </c>
      <c r="D8" s="3" t="s">
        <v>31</v>
      </c>
      <c r="E8" s="4">
        <v>45684</v>
      </c>
      <c r="F8" s="4" t="s">
        <v>46</v>
      </c>
      <c r="G8" s="10">
        <v>45686</v>
      </c>
      <c r="H8" s="10" t="s">
        <v>49</v>
      </c>
      <c r="I8" s="10" t="s">
        <v>24</v>
      </c>
      <c r="J8" s="10" t="s">
        <v>25</v>
      </c>
      <c r="K8" s="28">
        <v>4656.3100000000004</v>
      </c>
      <c r="L8" s="27">
        <v>345</v>
      </c>
      <c r="M8" s="5">
        <v>2.5</v>
      </c>
      <c r="N8" s="35">
        <f t="shared" si="0"/>
        <v>862.5</v>
      </c>
      <c r="O8" s="36">
        <f>IFERROR(IF(Tabela13[[#This Row],[Valor total Pass. Aéreas]]+Tabela13[[#This Row],[Total Diárias Pagas]]=0,0,Tabela13[[#This Row],[Valor total Pass. Aéreas]]+Tabela13[[#This Row],[Total Diárias Pagas]]),0)</f>
        <v>5518.81</v>
      </c>
      <c r="P8" s="3" t="s">
        <v>26</v>
      </c>
      <c r="Q8" s="6" t="str">
        <f>IF(Tabela13[[#This Row],[Início]]="","",MONTH(Tabela13[[#This Row],[Início]])&amp;"/"&amp;YEAR(Tabela13[[#This Row],[Início]]))</f>
        <v>1/2025</v>
      </c>
      <c r="R8" s="18" t="s">
        <v>27</v>
      </c>
      <c r="S8" s="8"/>
    </row>
    <row r="9" spans="1:19" ht="15.95" customHeight="1" x14ac:dyDescent="0.25">
      <c r="A9" s="2" t="s">
        <v>46</v>
      </c>
      <c r="B9" s="3" t="s">
        <v>50</v>
      </c>
      <c r="C9" s="7" t="s">
        <v>51</v>
      </c>
      <c r="D9" s="3" t="s">
        <v>31</v>
      </c>
      <c r="E9" s="4">
        <v>45684</v>
      </c>
      <c r="F9" s="4" t="s">
        <v>46</v>
      </c>
      <c r="G9" s="10">
        <v>45686</v>
      </c>
      <c r="H9" s="10" t="s">
        <v>52</v>
      </c>
      <c r="I9" s="10" t="s">
        <v>24</v>
      </c>
      <c r="J9" s="10" t="s">
        <v>25</v>
      </c>
      <c r="K9" s="28">
        <v>4656.3100000000004</v>
      </c>
      <c r="L9" s="27">
        <v>345</v>
      </c>
      <c r="M9" s="5">
        <v>2.5</v>
      </c>
      <c r="N9" s="35">
        <f t="shared" si="0"/>
        <v>862.5</v>
      </c>
      <c r="O9" s="36">
        <f>IFERROR(IF(Tabela13[[#This Row],[Valor total Pass. Aéreas]]+Tabela13[[#This Row],[Total Diárias Pagas]]=0,0,Tabela13[[#This Row],[Valor total Pass. Aéreas]]+Tabela13[[#This Row],[Total Diárias Pagas]]),0)</f>
        <v>5518.81</v>
      </c>
      <c r="P9" s="3" t="s">
        <v>26</v>
      </c>
      <c r="Q9" s="6" t="str">
        <f>IF(Tabela13[[#This Row],[Início]]="","",MONTH(Tabela13[[#This Row],[Início]])&amp;"/"&amp;YEAR(Tabela13[[#This Row],[Início]]))</f>
        <v>1/2025</v>
      </c>
      <c r="R9" s="18" t="s">
        <v>27</v>
      </c>
      <c r="S9" s="8"/>
    </row>
    <row r="10" spans="1:19" s="11" customFormat="1" ht="15.95" customHeight="1" x14ac:dyDescent="0.25">
      <c r="A10" s="2" t="s">
        <v>53</v>
      </c>
      <c r="B10" s="3" t="s">
        <v>54</v>
      </c>
      <c r="C10" s="7" t="s">
        <v>55</v>
      </c>
      <c r="D10" s="3" t="s">
        <v>56</v>
      </c>
      <c r="E10" s="4">
        <v>45676</v>
      </c>
      <c r="F10" s="4" t="s">
        <v>53</v>
      </c>
      <c r="G10" s="10">
        <v>45677</v>
      </c>
      <c r="H10" s="10" t="s">
        <v>57</v>
      </c>
      <c r="I10" s="10" t="s">
        <v>58</v>
      </c>
      <c r="J10" s="10" t="s">
        <v>25</v>
      </c>
      <c r="K10" s="28">
        <v>1239.02</v>
      </c>
      <c r="L10" s="27">
        <v>345</v>
      </c>
      <c r="M10" s="5">
        <v>1</v>
      </c>
      <c r="N10" s="35">
        <f t="shared" si="0"/>
        <v>345</v>
      </c>
      <c r="O10" s="36">
        <f>IFERROR(IF(Tabela13[[#This Row],[Valor total Pass. Aéreas]]+Tabela13[[#This Row],[Total Diárias Pagas]]=0,0,Tabela13[[#This Row],[Valor total Pass. Aéreas]]+Tabela13[[#This Row],[Total Diárias Pagas]]),0)</f>
        <v>1584.02</v>
      </c>
      <c r="P10" s="3" t="s">
        <v>26</v>
      </c>
      <c r="Q10" s="6" t="str">
        <f>IF(Tabela13[[#This Row],[Início]]="","",MONTH(Tabela13[[#This Row],[Início]])&amp;"/"&amp;YEAR(Tabela13[[#This Row],[Início]]))</f>
        <v>1/2025</v>
      </c>
      <c r="R10" s="18" t="s">
        <v>59</v>
      </c>
      <c r="S10" s="8"/>
    </row>
    <row r="11" spans="1:19" s="11" customFormat="1" ht="15.95" customHeight="1" x14ac:dyDescent="0.25">
      <c r="A11" s="2" t="s">
        <v>53</v>
      </c>
      <c r="B11" s="3" t="s">
        <v>54</v>
      </c>
      <c r="C11" s="7" t="s">
        <v>55</v>
      </c>
      <c r="D11" s="3" t="s">
        <v>56</v>
      </c>
      <c r="E11" s="4">
        <v>45677</v>
      </c>
      <c r="F11" s="4" t="s">
        <v>53</v>
      </c>
      <c r="G11" s="10">
        <v>45696</v>
      </c>
      <c r="H11" s="10" t="s">
        <v>60</v>
      </c>
      <c r="I11" s="10" t="s">
        <v>58</v>
      </c>
      <c r="J11" s="10" t="s">
        <v>25</v>
      </c>
      <c r="K11" s="28">
        <v>2282.94</v>
      </c>
      <c r="L11" s="27">
        <v>311</v>
      </c>
      <c r="M11" s="5">
        <v>19.5</v>
      </c>
      <c r="N11" s="35">
        <f t="shared" si="0"/>
        <v>6064.5</v>
      </c>
      <c r="O11" s="36">
        <f>IFERROR(IF(Tabela13[[#This Row],[Valor total Pass. Aéreas]]+Tabela13[[#This Row],[Total Diárias Pagas]]=0,0,Tabela13[[#This Row],[Valor total Pass. Aéreas]]+Tabela13[[#This Row],[Total Diárias Pagas]]),0)</f>
        <v>8347.44</v>
      </c>
      <c r="P11" s="3" t="s">
        <v>26</v>
      </c>
      <c r="Q11" s="6" t="str">
        <f>IF(Tabela13[[#This Row],[Início]]="","",MONTH(Tabela13[[#This Row],[Início]])&amp;"/"&amp;YEAR(Tabela13[[#This Row],[Início]]))</f>
        <v>1/2025</v>
      </c>
      <c r="R11" s="18" t="s">
        <v>59</v>
      </c>
      <c r="S11" s="8"/>
    </row>
    <row r="12" spans="1:19" ht="15.95" customHeight="1" x14ac:dyDescent="0.25">
      <c r="A12" s="2" t="s">
        <v>53</v>
      </c>
      <c r="B12" s="3" t="s">
        <v>61</v>
      </c>
      <c r="C12" s="7" t="s">
        <v>62</v>
      </c>
      <c r="D12" s="3" t="s">
        <v>22</v>
      </c>
      <c r="E12" s="4">
        <v>45683</v>
      </c>
      <c r="F12" s="4" t="s">
        <v>53</v>
      </c>
      <c r="G12" s="4">
        <v>45688</v>
      </c>
      <c r="H12" s="4" t="s">
        <v>63</v>
      </c>
      <c r="I12" s="4" t="s">
        <v>24</v>
      </c>
      <c r="J12" s="4" t="s">
        <v>25</v>
      </c>
      <c r="K12" s="26">
        <v>2177.13</v>
      </c>
      <c r="L12" s="27">
        <v>345</v>
      </c>
      <c r="M12" s="5">
        <v>5.5</v>
      </c>
      <c r="N12" s="35">
        <f t="shared" si="0"/>
        <v>1897.5</v>
      </c>
      <c r="O12" s="36">
        <f>IFERROR(IF(Tabela13[[#This Row],[Valor total Pass. Aéreas]]+Tabela13[[#This Row],[Total Diárias Pagas]]=0,0,Tabela13[[#This Row],[Valor total Pass. Aéreas]]+Tabela13[[#This Row],[Total Diárias Pagas]]),0)</f>
        <v>4074.63</v>
      </c>
      <c r="P12" s="3" t="s">
        <v>26</v>
      </c>
      <c r="Q12" s="6" t="str">
        <f>IF(Tabela13[[#This Row],[Início]]="","",MONTH(Tabela13[[#This Row],[Início]])&amp;"/"&amp;YEAR(Tabela13[[#This Row],[Início]]))</f>
        <v>1/2025</v>
      </c>
      <c r="R12" s="18" t="s">
        <v>64</v>
      </c>
      <c r="S12" s="8"/>
    </row>
    <row r="13" spans="1:19" ht="14.25" x14ac:dyDescent="0.25">
      <c r="A13" s="2" t="s">
        <v>53</v>
      </c>
      <c r="B13" s="3" t="s">
        <v>65</v>
      </c>
      <c r="C13" s="7" t="s">
        <v>66</v>
      </c>
      <c r="D13" s="3" t="s">
        <v>67</v>
      </c>
      <c r="E13" s="4">
        <v>45673</v>
      </c>
      <c r="F13" s="4" t="s">
        <v>53</v>
      </c>
      <c r="G13" s="10">
        <v>45673</v>
      </c>
      <c r="H13" s="10" t="s">
        <v>68</v>
      </c>
      <c r="I13" s="10" t="s">
        <v>36</v>
      </c>
      <c r="J13" s="10" t="s">
        <v>37</v>
      </c>
      <c r="K13" s="41">
        <v>0</v>
      </c>
      <c r="L13" s="30">
        <v>311</v>
      </c>
      <c r="M13" s="5">
        <v>0.5</v>
      </c>
      <c r="N13" s="35">
        <f t="shared" si="0"/>
        <v>155.5</v>
      </c>
      <c r="O13" s="36">
        <f>IFERROR(IF(Tabela13[[#This Row],[Valor total Pass. Aéreas]]+Tabela13[[#This Row],[Total Diárias Pagas]]=0,0,Tabela13[[#This Row],[Valor total Pass. Aéreas]]+Tabela13[[#This Row],[Total Diárias Pagas]]),0)</f>
        <v>155.5</v>
      </c>
      <c r="P13" s="3" t="s">
        <v>26</v>
      </c>
      <c r="Q13" s="6" t="str">
        <f>IF(Tabela13[[#This Row],[Início]]="","",MONTH(Tabela13[[#This Row],[Início]])&amp;"/"&amp;YEAR(Tabela13[[#This Row],[Início]]))</f>
        <v>1/2025</v>
      </c>
      <c r="R13" s="18" t="s">
        <v>69</v>
      </c>
      <c r="S13" s="8"/>
    </row>
    <row r="14" spans="1:19" ht="15.95" customHeight="1" x14ac:dyDescent="0.25">
      <c r="A14" s="2" t="s">
        <v>70</v>
      </c>
      <c r="B14" s="3" t="s">
        <v>71</v>
      </c>
      <c r="C14" s="7" t="s">
        <v>72</v>
      </c>
      <c r="D14" s="3" t="s">
        <v>22</v>
      </c>
      <c r="E14" s="4">
        <v>45665</v>
      </c>
      <c r="F14" s="4" t="s">
        <v>70</v>
      </c>
      <c r="G14" s="4">
        <v>45666</v>
      </c>
      <c r="H14" s="4" t="s">
        <v>52</v>
      </c>
      <c r="I14" s="4" t="s">
        <v>36</v>
      </c>
      <c r="J14" s="4" t="s">
        <v>37</v>
      </c>
      <c r="K14" s="26" t="s">
        <v>38</v>
      </c>
      <c r="L14" s="27">
        <v>345</v>
      </c>
      <c r="M14" s="5">
        <v>1.5</v>
      </c>
      <c r="N14" s="35">
        <f t="shared" si="0"/>
        <v>517.5</v>
      </c>
      <c r="O14" s="35">
        <v>517.5</v>
      </c>
      <c r="P14" s="3" t="s">
        <v>26</v>
      </c>
      <c r="Q14" s="6" t="str">
        <f>IF(Tabela13[[#This Row],[Início]]="","",MONTH(Tabela13[[#This Row],[Início]])&amp;"/"&amp;YEAR(Tabela13[[#This Row],[Início]]))</f>
        <v>1/2025</v>
      </c>
      <c r="R14" s="18" t="s">
        <v>27</v>
      </c>
      <c r="S14" s="8"/>
    </row>
    <row r="15" spans="1:19" ht="15.95" customHeight="1" x14ac:dyDescent="0.25">
      <c r="A15" s="2" t="s">
        <v>70</v>
      </c>
      <c r="B15" s="3" t="s">
        <v>73</v>
      </c>
      <c r="C15" s="7" t="s">
        <v>74</v>
      </c>
      <c r="D15" s="3" t="s">
        <v>22</v>
      </c>
      <c r="E15" s="4">
        <v>45663</v>
      </c>
      <c r="F15" s="4" t="s">
        <v>70</v>
      </c>
      <c r="G15" s="10">
        <v>45664</v>
      </c>
      <c r="H15" s="10" t="s">
        <v>52</v>
      </c>
      <c r="I15" s="10" t="s">
        <v>45</v>
      </c>
      <c r="J15" s="10" t="s">
        <v>37</v>
      </c>
      <c r="K15" s="28" t="s">
        <v>38</v>
      </c>
      <c r="L15" s="27">
        <v>345</v>
      </c>
      <c r="M15" s="5">
        <v>1.5</v>
      </c>
      <c r="N15" s="35">
        <f t="shared" si="0"/>
        <v>517.5</v>
      </c>
      <c r="O15" s="35">
        <v>517.5</v>
      </c>
      <c r="P15" s="3" t="s">
        <v>26</v>
      </c>
      <c r="Q15" s="6" t="str">
        <f>IF(Tabela13[[#This Row],[Início]]="","",MONTH(Tabela13[[#This Row],[Início]])&amp;"/"&amp;YEAR(Tabela13[[#This Row],[Início]]))</f>
        <v>1/2025</v>
      </c>
      <c r="R15" s="18" t="s">
        <v>27</v>
      </c>
      <c r="S15" s="8"/>
    </row>
    <row r="16" spans="1:19" ht="15.95" customHeight="1" x14ac:dyDescent="0.25">
      <c r="A16" s="2" t="s">
        <v>70</v>
      </c>
      <c r="B16" s="3" t="s">
        <v>75</v>
      </c>
      <c r="C16" s="7" t="s">
        <v>76</v>
      </c>
      <c r="D16" s="3" t="s">
        <v>22</v>
      </c>
      <c r="E16" s="4">
        <v>45666</v>
      </c>
      <c r="F16" s="4" t="s">
        <v>70</v>
      </c>
      <c r="G16" s="10">
        <v>45667</v>
      </c>
      <c r="H16" s="10" t="s">
        <v>52</v>
      </c>
      <c r="I16" s="10" t="s">
        <v>36</v>
      </c>
      <c r="J16" s="10" t="s">
        <v>37</v>
      </c>
      <c r="K16" s="29" t="s">
        <v>38</v>
      </c>
      <c r="L16" s="27">
        <v>345</v>
      </c>
      <c r="M16" s="5">
        <v>1.5</v>
      </c>
      <c r="N16" s="35">
        <f t="shared" si="0"/>
        <v>517.5</v>
      </c>
      <c r="O16" s="35">
        <v>517.5</v>
      </c>
      <c r="P16" s="3" t="s">
        <v>26</v>
      </c>
      <c r="Q16" s="6" t="str">
        <f>IF(Tabela13[[#This Row],[Início]]="","",MONTH(Tabela13[[#This Row],[Início]])&amp;"/"&amp;YEAR(Tabela13[[#This Row],[Início]]))</f>
        <v>1/2025</v>
      </c>
      <c r="R16" s="18" t="s">
        <v>27</v>
      </c>
      <c r="S16" s="8"/>
    </row>
    <row r="17" spans="1:19" ht="14.25" x14ac:dyDescent="0.25">
      <c r="A17" s="2" t="s">
        <v>77</v>
      </c>
      <c r="B17" s="3" t="s">
        <v>78</v>
      </c>
      <c r="C17" s="7" t="s">
        <v>79</v>
      </c>
      <c r="D17" s="3" t="s">
        <v>80</v>
      </c>
      <c r="E17" s="4">
        <v>45676</v>
      </c>
      <c r="F17" s="4" t="s">
        <v>77</v>
      </c>
      <c r="G17" s="10">
        <v>45681</v>
      </c>
      <c r="H17" s="10" t="s">
        <v>81</v>
      </c>
      <c r="I17" s="10" t="s">
        <v>24</v>
      </c>
      <c r="J17" s="10" t="s">
        <v>25</v>
      </c>
      <c r="K17" s="41">
        <v>3623.91</v>
      </c>
      <c r="L17" s="30">
        <v>345</v>
      </c>
      <c r="M17" s="5">
        <v>5.5</v>
      </c>
      <c r="N17" s="35">
        <f t="shared" si="0"/>
        <v>1897.5</v>
      </c>
      <c r="O17" s="36">
        <f>IFERROR(IF(Tabela13[[#This Row],[Valor total Pass. Aéreas]]+Tabela13[[#This Row],[Total Diárias Pagas]]=0,0,Tabela13[[#This Row],[Valor total Pass. Aéreas]]+Tabela13[[#This Row],[Total Diárias Pagas]]),0)</f>
        <v>5521.41</v>
      </c>
      <c r="P17" s="3" t="s">
        <v>26</v>
      </c>
      <c r="Q17" s="6" t="str">
        <f>IF(Tabela13[[#This Row],[Início]]="","",MONTH(Tabela13[[#This Row],[Início]])&amp;"/"&amp;YEAR(Tabela13[[#This Row],[Início]]))</f>
        <v>1/2025</v>
      </c>
      <c r="R17" s="18" t="s">
        <v>82</v>
      </c>
      <c r="S17" s="8"/>
    </row>
    <row r="18" spans="1:19" s="11" customFormat="1" ht="15.95" customHeight="1" x14ac:dyDescent="0.25">
      <c r="A18" s="2" t="s">
        <v>83</v>
      </c>
      <c r="B18" s="3" t="s">
        <v>84</v>
      </c>
      <c r="C18" s="7" t="s">
        <v>85</v>
      </c>
      <c r="D18" s="3" t="s">
        <v>22</v>
      </c>
      <c r="E18" s="4">
        <v>45677</v>
      </c>
      <c r="F18" s="4" t="s">
        <v>83</v>
      </c>
      <c r="G18" s="10">
        <v>45678</v>
      </c>
      <c r="H18" s="10" t="s">
        <v>23</v>
      </c>
      <c r="I18" s="10" t="s">
        <v>24</v>
      </c>
      <c r="J18" s="10" t="s">
        <v>25</v>
      </c>
      <c r="K18" s="28">
        <v>1775.68</v>
      </c>
      <c r="L18" s="27">
        <v>345</v>
      </c>
      <c r="M18" s="5">
        <v>1.5</v>
      </c>
      <c r="N18" s="35">
        <f t="shared" si="0"/>
        <v>517.5</v>
      </c>
      <c r="O18" s="36">
        <f>IFERROR(IF(Tabela13[[#This Row],[Valor total Pass. Aéreas]]+Tabela13[[#This Row],[Total Diárias Pagas]]=0,0,Tabela13[[#This Row],[Valor total Pass. Aéreas]]+Tabela13[[#This Row],[Total Diárias Pagas]]),0)</f>
        <v>2293.1800000000003</v>
      </c>
      <c r="P18" s="3" t="s">
        <v>26</v>
      </c>
      <c r="Q18" s="6" t="str">
        <f>IF(Tabela13[[#This Row],[Início]]="","",MONTH(Tabela13[[#This Row],[Início]])&amp;"/"&amp;YEAR(Tabela13[[#This Row],[Início]]))</f>
        <v>1/2025</v>
      </c>
      <c r="R18" s="18" t="s">
        <v>27</v>
      </c>
      <c r="S18" s="8"/>
    </row>
    <row r="19" spans="1:19" s="11" customFormat="1" ht="15.95" customHeight="1" x14ac:dyDescent="0.25">
      <c r="A19" s="2" t="s">
        <v>83</v>
      </c>
      <c r="B19" s="3" t="s">
        <v>86</v>
      </c>
      <c r="C19" s="7" t="s">
        <v>87</v>
      </c>
      <c r="D19" s="3" t="s">
        <v>31</v>
      </c>
      <c r="E19" s="4">
        <v>45663</v>
      </c>
      <c r="F19" s="4" t="s">
        <v>83</v>
      </c>
      <c r="G19" s="10">
        <v>45666</v>
      </c>
      <c r="H19" s="4" t="s">
        <v>88</v>
      </c>
      <c r="I19" s="10" t="s">
        <v>36</v>
      </c>
      <c r="J19" s="10" t="s">
        <v>37</v>
      </c>
      <c r="K19" s="29" t="s">
        <v>38</v>
      </c>
      <c r="L19" s="27">
        <v>311</v>
      </c>
      <c r="M19" s="5">
        <v>3.5</v>
      </c>
      <c r="N19" s="35">
        <f t="shared" si="0"/>
        <v>1088.5</v>
      </c>
      <c r="O19" s="36">
        <v>1088.5</v>
      </c>
      <c r="P19" s="3" t="s">
        <v>26</v>
      </c>
      <c r="Q19" s="6" t="str">
        <f>IF(Tabela13[[#This Row],[Início]]="","",MONTH(Tabela13[[#This Row],[Início]])&amp;"/"&amp;YEAR(Tabela13[[#This Row],[Início]]))</f>
        <v>1/2025</v>
      </c>
      <c r="R19" s="18" t="s">
        <v>89</v>
      </c>
      <c r="S19" s="8"/>
    </row>
    <row r="20" spans="1:19" ht="15.95" customHeight="1" x14ac:dyDescent="0.25">
      <c r="A20" s="2" t="s">
        <v>90</v>
      </c>
      <c r="B20" s="3" t="s">
        <v>91</v>
      </c>
      <c r="C20" s="7" t="s">
        <v>92</v>
      </c>
      <c r="D20" s="3" t="s">
        <v>31</v>
      </c>
      <c r="E20" s="4">
        <v>45676</v>
      </c>
      <c r="F20" s="4" t="s">
        <v>90</v>
      </c>
      <c r="G20" s="10">
        <v>45677</v>
      </c>
      <c r="H20" s="10" t="s">
        <v>81</v>
      </c>
      <c r="I20" s="10" t="s">
        <v>24</v>
      </c>
      <c r="J20" s="10" t="s">
        <v>25</v>
      </c>
      <c r="K20" s="28">
        <v>2995.44</v>
      </c>
      <c r="L20" s="27">
        <v>345</v>
      </c>
      <c r="M20" s="5">
        <v>1.5</v>
      </c>
      <c r="N20" s="35">
        <f t="shared" si="0"/>
        <v>517.5</v>
      </c>
      <c r="O20" s="36">
        <f>IFERROR(IF(Tabela13[[#This Row],[Valor total Pass. Aéreas]]+Tabela13[[#This Row],[Total Diárias Pagas]]=0,0,Tabela13[[#This Row],[Valor total Pass. Aéreas]]+Tabela13[[#This Row],[Total Diárias Pagas]]),0)</f>
        <v>3512.94</v>
      </c>
      <c r="P20" s="3" t="s">
        <v>26</v>
      </c>
      <c r="Q20" s="6" t="str">
        <f>IF(Tabela13[[#This Row],[Início]]="","",MONTH(Tabela13[[#This Row],[Início]])&amp;"/"&amp;YEAR(Tabela13[[#This Row],[Início]]))</f>
        <v>1/2025</v>
      </c>
      <c r="R20" s="18" t="s">
        <v>93</v>
      </c>
      <c r="S20" s="8"/>
    </row>
    <row r="21" spans="1:19" s="11" customFormat="1" ht="15.95" customHeight="1" x14ac:dyDescent="0.25">
      <c r="A21" s="2" t="s">
        <v>90</v>
      </c>
      <c r="B21" s="3" t="s">
        <v>91</v>
      </c>
      <c r="C21" s="7" t="s">
        <v>92</v>
      </c>
      <c r="D21" s="3" t="s">
        <v>31</v>
      </c>
      <c r="E21" s="4">
        <v>45677</v>
      </c>
      <c r="F21" s="4" t="s">
        <v>90</v>
      </c>
      <c r="G21" s="4">
        <v>45679</v>
      </c>
      <c r="H21" s="4" t="s">
        <v>94</v>
      </c>
      <c r="I21" s="4" t="s">
        <v>58</v>
      </c>
      <c r="J21" s="4" t="s">
        <v>25</v>
      </c>
      <c r="K21" s="26">
        <v>2831.46</v>
      </c>
      <c r="L21" s="27">
        <v>311</v>
      </c>
      <c r="M21" s="5">
        <v>2</v>
      </c>
      <c r="N21" s="35">
        <f t="shared" si="0"/>
        <v>622</v>
      </c>
      <c r="O21" s="36">
        <f>IFERROR(IF(Tabela13[[#This Row],[Valor total Pass. Aéreas]]+Tabela13[[#This Row],[Total Diárias Pagas]]=0,0,Tabela13[[#This Row],[Valor total Pass. Aéreas]]+Tabela13[[#This Row],[Total Diárias Pagas]]),0)</f>
        <v>3453.46</v>
      </c>
      <c r="P21" s="3" t="s">
        <v>26</v>
      </c>
      <c r="Q21" s="6" t="str">
        <f>IF(Tabela13[[#This Row],[Início]]="","",MONTH(Tabela13[[#This Row],[Início]])&amp;"/"&amp;YEAR(Tabela13[[#This Row],[Início]]))</f>
        <v>1/2025</v>
      </c>
      <c r="R21" s="18" t="s">
        <v>93</v>
      </c>
      <c r="S21" s="8"/>
    </row>
    <row r="22" spans="1:19" s="11" customFormat="1" ht="15.95" customHeight="1" x14ac:dyDescent="0.25">
      <c r="A22" s="2" t="s">
        <v>90</v>
      </c>
      <c r="B22" s="3" t="s">
        <v>91</v>
      </c>
      <c r="C22" s="7" t="s">
        <v>92</v>
      </c>
      <c r="D22" s="3" t="s">
        <v>31</v>
      </c>
      <c r="E22" s="4">
        <v>45684</v>
      </c>
      <c r="F22" s="4" t="s">
        <v>90</v>
      </c>
      <c r="G22" s="4">
        <v>45688</v>
      </c>
      <c r="H22" s="10" t="s">
        <v>95</v>
      </c>
      <c r="I22" s="10" t="s">
        <v>45</v>
      </c>
      <c r="J22" s="10" t="s">
        <v>37</v>
      </c>
      <c r="K22" s="28" t="s">
        <v>38</v>
      </c>
      <c r="L22" s="27">
        <v>311</v>
      </c>
      <c r="M22" s="5">
        <v>4.5</v>
      </c>
      <c r="N22" s="35">
        <f t="shared" si="0"/>
        <v>1399.5</v>
      </c>
      <c r="O22" s="36">
        <v>1399.5</v>
      </c>
      <c r="P22" s="3" t="s">
        <v>26</v>
      </c>
      <c r="Q22" s="6" t="str">
        <f>IF(Tabela13[[#This Row],[Início]]="","",MONTH(Tabela13[[#This Row],[Início]])&amp;"/"&amp;YEAR(Tabela13[[#This Row],[Início]]))</f>
        <v>1/2025</v>
      </c>
      <c r="R22" s="18" t="s">
        <v>96</v>
      </c>
      <c r="S22" s="8"/>
    </row>
    <row r="23" spans="1:19" s="12" customFormat="1" ht="15.95" customHeight="1" x14ac:dyDescent="0.25">
      <c r="A23" s="2" t="s">
        <v>97</v>
      </c>
      <c r="B23" s="3" t="s">
        <v>98</v>
      </c>
      <c r="C23" s="7" t="s">
        <v>99</v>
      </c>
      <c r="D23" s="3" t="s">
        <v>22</v>
      </c>
      <c r="E23" s="4">
        <v>45663</v>
      </c>
      <c r="F23" s="4" t="s">
        <v>97</v>
      </c>
      <c r="G23" s="4">
        <v>45664</v>
      </c>
      <c r="H23" s="4" t="s">
        <v>100</v>
      </c>
      <c r="I23" s="4" t="s">
        <v>36</v>
      </c>
      <c r="J23" s="4" t="s">
        <v>37</v>
      </c>
      <c r="K23" s="26" t="s">
        <v>38</v>
      </c>
      <c r="L23" s="27">
        <v>438</v>
      </c>
      <c r="M23" s="5">
        <v>1.5</v>
      </c>
      <c r="N23" s="35">
        <f t="shared" si="0"/>
        <v>657</v>
      </c>
      <c r="O23" s="36">
        <v>657</v>
      </c>
      <c r="P23" s="3" t="s">
        <v>26</v>
      </c>
      <c r="Q23" s="6" t="str">
        <f>IF(Tabela13[[#This Row],[Início]]="","",MONTH(Tabela13[[#This Row],[Início]])&amp;"/"&amp;YEAR(Tabela13[[#This Row],[Início]]))</f>
        <v>1/2025</v>
      </c>
      <c r="R23" s="18" t="s">
        <v>27</v>
      </c>
      <c r="S23" s="8"/>
    </row>
    <row r="24" spans="1:19" s="13" customFormat="1" ht="15.95" customHeight="1" x14ac:dyDescent="0.25">
      <c r="A24" s="2" t="s">
        <v>97</v>
      </c>
      <c r="B24" s="3" t="s">
        <v>101</v>
      </c>
      <c r="C24" s="7" t="s">
        <v>102</v>
      </c>
      <c r="D24" s="3" t="s">
        <v>22</v>
      </c>
      <c r="E24" s="4">
        <v>45664</v>
      </c>
      <c r="F24" s="4" t="s">
        <v>97</v>
      </c>
      <c r="G24" s="10">
        <v>45665</v>
      </c>
      <c r="H24" s="10" t="s">
        <v>100</v>
      </c>
      <c r="I24" s="10" t="s">
        <v>36</v>
      </c>
      <c r="J24" s="10" t="s">
        <v>37</v>
      </c>
      <c r="K24" s="28" t="s">
        <v>38</v>
      </c>
      <c r="L24" s="27">
        <v>438</v>
      </c>
      <c r="M24" s="5">
        <v>1.5</v>
      </c>
      <c r="N24" s="35">
        <f t="shared" si="0"/>
        <v>657</v>
      </c>
      <c r="O24" s="36">
        <v>657</v>
      </c>
      <c r="P24" s="3" t="s">
        <v>26</v>
      </c>
      <c r="Q24" s="6" t="str">
        <f>IF(Tabela13[[#This Row],[Início]]="","",MONTH(Tabela13[[#This Row],[Início]])&amp;"/"&amp;YEAR(Tabela13[[#This Row],[Início]]))</f>
        <v>1/2025</v>
      </c>
      <c r="R24" s="18" t="s">
        <v>27</v>
      </c>
      <c r="S24" s="8"/>
    </row>
    <row r="25" spans="1:19" s="13" customFormat="1" ht="15.95" customHeight="1" x14ac:dyDescent="0.25">
      <c r="A25" s="2" t="s">
        <v>97</v>
      </c>
      <c r="B25" s="3" t="s">
        <v>103</v>
      </c>
      <c r="C25" s="7" t="s">
        <v>104</v>
      </c>
      <c r="D25" s="3" t="s">
        <v>105</v>
      </c>
      <c r="E25" s="4">
        <v>45671</v>
      </c>
      <c r="F25" s="4" t="s">
        <v>97</v>
      </c>
      <c r="G25" s="10">
        <v>45671</v>
      </c>
      <c r="H25" s="10" t="s">
        <v>94</v>
      </c>
      <c r="I25" s="10" t="s">
        <v>36</v>
      </c>
      <c r="J25" s="10" t="s">
        <v>37</v>
      </c>
      <c r="K25" s="28" t="s">
        <v>38</v>
      </c>
      <c r="L25" s="27">
        <v>311</v>
      </c>
      <c r="M25" s="5">
        <v>0.5</v>
      </c>
      <c r="N25" s="35">
        <f t="shared" si="0"/>
        <v>155.5</v>
      </c>
      <c r="O25" s="36">
        <v>155.05000000000001</v>
      </c>
      <c r="P25" s="3" t="s">
        <v>26</v>
      </c>
      <c r="Q25" s="6" t="str">
        <f>IF(Tabela13[[#This Row],[Início]]="","",MONTH(Tabela13[[#This Row],[Início]])&amp;"/"&amp;YEAR(Tabela13[[#This Row],[Início]]))</f>
        <v>1/2025</v>
      </c>
      <c r="R25" s="18" t="s">
        <v>106</v>
      </c>
      <c r="S25" s="8"/>
    </row>
    <row r="26" spans="1:19" s="13" customFormat="1" ht="15.95" customHeight="1" x14ac:dyDescent="0.25">
      <c r="A26" s="2" t="s">
        <v>97</v>
      </c>
      <c r="B26" s="3" t="s">
        <v>107</v>
      </c>
      <c r="C26" s="7" t="s">
        <v>108</v>
      </c>
      <c r="D26" s="3" t="s">
        <v>31</v>
      </c>
      <c r="E26" s="4">
        <v>45671</v>
      </c>
      <c r="F26" s="4" t="s">
        <v>97</v>
      </c>
      <c r="G26" s="10">
        <v>45671</v>
      </c>
      <c r="H26" s="10" t="s">
        <v>94</v>
      </c>
      <c r="I26" s="10" t="s">
        <v>36</v>
      </c>
      <c r="J26" s="10" t="s">
        <v>37</v>
      </c>
      <c r="K26" s="41">
        <v>0</v>
      </c>
      <c r="L26" s="30">
        <v>311</v>
      </c>
      <c r="M26" s="5">
        <v>0.5</v>
      </c>
      <c r="N26" s="35">
        <f t="shared" si="0"/>
        <v>155.5</v>
      </c>
      <c r="O26" s="36">
        <f>IFERROR(IF(Tabela13[[#This Row],[Valor total Pass. Aéreas]]+Tabela13[[#This Row],[Total Diárias Pagas]]=0,0,Tabela13[[#This Row],[Valor total Pass. Aéreas]]+Tabela13[[#This Row],[Total Diárias Pagas]]),0)</f>
        <v>155.5</v>
      </c>
      <c r="P26" s="3" t="s">
        <v>26</v>
      </c>
      <c r="Q26" s="6" t="str">
        <f>IF(Tabela13[[#This Row],[Início]]="","",MONTH(Tabela13[[#This Row],[Início]])&amp;"/"&amp;YEAR(Tabela13[[#This Row],[Início]]))</f>
        <v>1/2025</v>
      </c>
      <c r="R26" s="18" t="s">
        <v>106</v>
      </c>
      <c r="S26" s="8"/>
    </row>
    <row r="27" spans="1:19" s="13" customFormat="1" ht="14.25" x14ac:dyDescent="0.25">
      <c r="A27" s="2" t="s">
        <v>97</v>
      </c>
      <c r="B27" s="3" t="s">
        <v>109</v>
      </c>
      <c r="C27" s="7" t="s">
        <v>110</v>
      </c>
      <c r="D27" s="3" t="s">
        <v>22</v>
      </c>
      <c r="E27" s="4">
        <v>45679</v>
      </c>
      <c r="F27" s="4" t="s">
        <v>97</v>
      </c>
      <c r="G27" s="10">
        <v>45680</v>
      </c>
      <c r="H27" s="10" t="s">
        <v>111</v>
      </c>
      <c r="I27" s="10" t="s">
        <v>24</v>
      </c>
      <c r="J27" s="10" t="s">
        <v>25</v>
      </c>
      <c r="K27" s="28">
        <v>4980.91</v>
      </c>
      <c r="L27" s="27">
        <v>311</v>
      </c>
      <c r="M27" s="5">
        <v>0</v>
      </c>
      <c r="N27" s="35">
        <f t="shared" si="0"/>
        <v>0</v>
      </c>
      <c r="O27" s="36">
        <f>IFERROR(IF(Tabela13[[#This Row],[Valor total Pass. Aéreas]]+Tabela13[[#This Row],[Total Diárias Pagas]]=0,0,Tabela13[[#This Row],[Valor total Pass. Aéreas]]+Tabela13[[#This Row],[Total Diárias Pagas]]),0)</f>
        <v>4980.91</v>
      </c>
      <c r="P27" s="3" t="s">
        <v>26</v>
      </c>
      <c r="Q27" s="6" t="str">
        <f>IF(Tabela13[[#This Row],[Início]]="","",MONTH(Tabela13[[#This Row],[Início]])&amp;"/"&amp;YEAR(Tabela13[[#This Row],[Início]]))</f>
        <v>1/2025</v>
      </c>
      <c r="R27" s="18" t="s">
        <v>112</v>
      </c>
      <c r="S27" s="8"/>
    </row>
    <row r="28" spans="1:19" s="13" customFormat="1" ht="15.95" customHeight="1" x14ac:dyDescent="0.25">
      <c r="A28" s="2" t="s">
        <v>113</v>
      </c>
      <c r="B28" s="3" t="s">
        <v>114</v>
      </c>
      <c r="C28" s="7" t="s">
        <v>115</v>
      </c>
      <c r="D28" s="3" t="s">
        <v>22</v>
      </c>
      <c r="E28" s="4">
        <v>45659</v>
      </c>
      <c r="F28" s="4" t="s">
        <v>113</v>
      </c>
      <c r="G28" s="10">
        <v>45662</v>
      </c>
      <c r="H28" s="10" t="s">
        <v>116</v>
      </c>
      <c r="I28" s="10" t="s">
        <v>36</v>
      </c>
      <c r="J28" s="10" t="s">
        <v>37</v>
      </c>
      <c r="K28" s="28" t="s">
        <v>38</v>
      </c>
      <c r="L28" s="27">
        <v>311</v>
      </c>
      <c r="M28" s="5">
        <v>0</v>
      </c>
      <c r="N28" s="35">
        <f t="shared" si="0"/>
        <v>0</v>
      </c>
      <c r="O28" s="36">
        <f>IFERROR(IF(Tabela13[[#This Row],[Valor total Pass. Aéreas]]+Tabela13[[#This Row],[Total Diárias Pagas]]=0,0,Tabela13[[#This Row],[Valor total Pass. Aéreas]]+Tabela13[[#This Row],[Total Diárias Pagas]]),0)</f>
        <v>0</v>
      </c>
      <c r="P28" s="3" t="s">
        <v>26</v>
      </c>
      <c r="Q28" s="6" t="str">
        <f>IF(Tabela13[[#This Row],[Início]]="","",MONTH(Tabela13[[#This Row],[Início]])&amp;"/"&amp;YEAR(Tabela13[[#This Row],[Início]]))</f>
        <v>1/2025</v>
      </c>
      <c r="R28" s="18" t="s">
        <v>117</v>
      </c>
      <c r="S28" s="8"/>
    </row>
    <row r="29" spans="1:19" s="13" customFormat="1" ht="15.95" customHeight="1" x14ac:dyDescent="0.25">
      <c r="A29" s="2" t="s">
        <v>118</v>
      </c>
      <c r="B29" s="3" t="s">
        <v>119</v>
      </c>
      <c r="C29" s="7" t="s">
        <v>120</v>
      </c>
      <c r="D29" s="3" t="s">
        <v>31</v>
      </c>
      <c r="E29" s="4">
        <v>45669</v>
      </c>
      <c r="F29" s="4" t="s">
        <v>118</v>
      </c>
      <c r="G29" s="10">
        <v>45674</v>
      </c>
      <c r="H29" s="10" t="s">
        <v>121</v>
      </c>
      <c r="I29" s="10" t="s">
        <v>24</v>
      </c>
      <c r="J29" s="10" t="s">
        <v>25</v>
      </c>
      <c r="K29" s="28">
        <v>6148.66</v>
      </c>
      <c r="L29" s="27">
        <v>311</v>
      </c>
      <c r="M29" s="5">
        <v>0</v>
      </c>
      <c r="N29" s="35">
        <f t="shared" si="0"/>
        <v>0</v>
      </c>
      <c r="O29" s="36">
        <f>IFERROR(IF(Tabela13[[#This Row],[Valor total Pass. Aéreas]]+Tabela13[[#This Row],[Total Diárias Pagas]]=0,0,Tabela13[[#This Row],[Valor total Pass. Aéreas]]+Tabela13[[#This Row],[Total Diárias Pagas]]),0)</f>
        <v>6148.66</v>
      </c>
      <c r="P29" s="3" t="s">
        <v>26</v>
      </c>
      <c r="Q29" s="6" t="str">
        <f>IF(Tabela13[[#This Row],[Início]]="","",MONTH(Tabela13[[#This Row],[Início]])&amp;"/"&amp;YEAR(Tabela13[[#This Row],[Início]]))</f>
        <v>1/2025</v>
      </c>
      <c r="R29" s="18" t="s">
        <v>117</v>
      </c>
      <c r="S29" s="8"/>
    </row>
    <row r="30" spans="1:19" s="13" customFormat="1" ht="15.95" customHeight="1" x14ac:dyDescent="0.25">
      <c r="A30" s="2" t="s">
        <v>118</v>
      </c>
      <c r="B30" s="3" t="s">
        <v>122</v>
      </c>
      <c r="C30" s="7" t="s">
        <v>123</v>
      </c>
      <c r="D30" s="3" t="s">
        <v>31</v>
      </c>
      <c r="E30" s="4">
        <v>45679</v>
      </c>
      <c r="F30" s="4" t="s">
        <v>118</v>
      </c>
      <c r="G30" s="4">
        <v>45680</v>
      </c>
      <c r="H30" s="4" t="s">
        <v>100</v>
      </c>
      <c r="I30" s="4" t="s">
        <v>24</v>
      </c>
      <c r="J30" s="4" t="s">
        <v>25</v>
      </c>
      <c r="K30" s="26">
        <v>1692.29</v>
      </c>
      <c r="L30" s="27">
        <v>345</v>
      </c>
      <c r="M30" s="5">
        <v>1.5</v>
      </c>
      <c r="N30" s="35">
        <f t="shared" si="0"/>
        <v>517.5</v>
      </c>
      <c r="O30" s="36">
        <f>IFERROR(IF(Tabela13[[#This Row],[Valor total Pass. Aéreas]]+Tabela13[[#This Row],[Total Diárias Pagas]]=0,0,Tabela13[[#This Row],[Valor total Pass. Aéreas]]+Tabela13[[#This Row],[Total Diárias Pagas]]),0)</f>
        <v>2209.79</v>
      </c>
      <c r="P30" s="3" t="s">
        <v>26</v>
      </c>
      <c r="Q30" s="6" t="str">
        <f>IF(Tabela13[[#This Row],[Início]]="","",MONTH(Tabela13[[#This Row],[Início]])&amp;"/"&amp;YEAR(Tabela13[[#This Row],[Início]]))</f>
        <v>1/2025</v>
      </c>
      <c r="R30" s="18" t="s">
        <v>27</v>
      </c>
      <c r="S30" s="8"/>
    </row>
    <row r="31" spans="1:19" s="13" customFormat="1" ht="15.95" customHeight="1" x14ac:dyDescent="0.25">
      <c r="A31" s="2" t="s">
        <v>118</v>
      </c>
      <c r="B31" s="3" t="s">
        <v>124</v>
      </c>
      <c r="C31" s="7" t="s">
        <v>125</v>
      </c>
      <c r="D31" s="3" t="s">
        <v>31</v>
      </c>
      <c r="E31" s="4">
        <v>45676</v>
      </c>
      <c r="F31" s="4" t="s">
        <v>118</v>
      </c>
      <c r="G31" s="10">
        <v>45677</v>
      </c>
      <c r="H31" s="10" t="s">
        <v>100</v>
      </c>
      <c r="I31" s="10" t="s">
        <v>24</v>
      </c>
      <c r="J31" s="10" t="s">
        <v>25</v>
      </c>
      <c r="K31" s="41">
        <v>2799.29</v>
      </c>
      <c r="L31" s="30">
        <v>345</v>
      </c>
      <c r="M31" s="5">
        <v>1.5</v>
      </c>
      <c r="N31" s="35">
        <f t="shared" si="0"/>
        <v>517.5</v>
      </c>
      <c r="O31" s="36">
        <f>IFERROR(IF(Tabela13[[#This Row],[Valor total Pass. Aéreas]]+Tabela13[[#This Row],[Total Diárias Pagas]]=0,0,Tabela13[[#This Row],[Valor total Pass. Aéreas]]+Tabela13[[#This Row],[Total Diárias Pagas]]),0)</f>
        <v>3316.79</v>
      </c>
      <c r="P31" s="3" t="s">
        <v>26</v>
      </c>
      <c r="Q31" s="6" t="str">
        <f>IF(Tabela13[[#This Row],[Início]]="","",MONTH(Tabela13[[#This Row],[Início]])&amp;"/"&amp;YEAR(Tabela13[[#This Row],[Início]]))</f>
        <v>1/2025</v>
      </c>
      <c r="R31" s="18" t="s">
        <v>27</v>
      </c>
      <c r="S31" s="8"/>
    </row>
    <row r="32" spans="1:19" s="13" customFormat="1" ht="15.95" customHeight="1" x14ac:dyDescent="0.25">
      <c r="A32" s="2" t="s">
        <v>126</v>
      </c>
      <c r="B32" s="3" t="s">
        <v>127</v>
      </c>
      <c r="C32" s="7" t="s">
        <v>128</v>
      </c>
      <c r="D32" s="3" t="s">
        <v>31</v>
      </c>
      <c r="E32" s="4">
        <v>45662</v>
      </c>
      <c r="F32" s="4" t="s">
        <v>126</v>
      </c>
      <c r="G32" s="4">
        <v>45663</v>
      </c>
      <c r="H32" s="4" t="s">
        <v>100</v>
      </c>
      <c r="I32" s="4" t="s">
        <v>36</v>
      </c>
      <c r="J32" s="4" t="s">
        <v>37</v>
      </c>
      <c r="K32" s="26" t="s">
        <v>38</v>
      </c>
      <c r="L32" s="27">
        <v>345</v>
      </c>
      <c r="M32" s="5">
        <v>1.5</v>
      </c>
      <c r="N32" s="35">
        <f t="shared" si="0"/>
        <v>517.5</v>
      </c>
      <c r="O32" s="36">
        <f>IFERROR(IF(Tabela13[[#This Row],[Valor total Pass. Aéreas]]+Tabela13[[#This Row],[Total Diárias Pagas]]=0,0,Tabela13[[#This Row],[Valor total Pass. Aéreas]]+Tabela13[[#This Row],[Total Diárias Pagas]]),0)</f>
        <v>0</v>
      </c>
      <c r="P32" s="3" t="s">
        <v>26</v>
      </c>
      <c r="Q32" s="6" t="str">
        <f>IF(Tabela13[[#This Row],[Início]]="","",MONTH(Tabela13[[#This Row],[Início]])&amp;"/"&amp;YEAR(Tabela13[[#This Row],[Início]]))</f>
        <v>1/2025</v>
      </c>
      <c r="R32" s="18" t="s">
        <v>27</v>
      </c>
      <c r="S32" s="8"/>
    </row>
    <row r="33" spans="1:19" s="13" customFormat="1" ht="14.25" x14ac:dyDescent="0.25">
      <c r="A33" s="2" t="s">
        <v>129</v>
      </c>
      <c r="B33" s="3" t="s">
        <v>130</v>
      </c>
      <c r="C33" s="7" t="s">
        <v>131</v>
      </c>
      <c r="D33" s="3" t="s">
        <v>22</v>
      </c>
      <c r="E33" s="4">
        <v>45663</v>
      </c>
      <c r="F33" s="4" t="s">
        <v>129</v>
      </c>
      <c r="G33" s="10">
        <v>45663</v>
      </c>
      <c r="H33" s="10" t="s">
        <v>23</v>
      </c>
      <c r="I33" s="10" t="s">
        <v>45</v>
      </c>
      <c r="J33" s="10" t="s">
        <v>37</v>
      </c>
      <c r="K33" s="41">
        <v>0</v>
      </c>
      <c r="L33" s="30">
        <v>438</v>
      </c>
      <c r="M33" s="5">
        <v>0</v>
      </c>
      <c r="N33" s="35">
        <f t="shared" si="0"/>
        <v>0</v>
      </c>
      <c r="O33" s="36">
        <f>IFERROR(IF(Tabela13[[#This Row],[Valor total Pass. Aéreas]]+Tabela13[[#This Row],[Total Diárias Pagas]]=0,0,Tabela13[[#This Row],[Valor total Pass. Aéreas]]+Tabela13[[#This Row],[Total Diárias Pagas]]),0)</f>
        <v>0</v>
      </c>
      <c r="P33" s="3" t="s">
        <v>26</v>
      </c>
      <c r="Q33" s="6" t="str">
        <f>IF(Tabela13[[#This Row],[Início]]="","",MONTH(Tabela13[[#This Row],[Início]])&amp;"/"&amp;YEAR(Tabela13[[#This Row],[Início]]))</f>
        <v>1/2025</v>
      </c>
      <c r="R33" s="18" t="s">
        <v>27</v>
      </c>
      <c r="S33" s="8"/>
    </row>
    <row r="34" spans="1:19" s="13" customFormat="1" ht="14.25" x14ac:dyDescent="0.25">
      <c r="A34" s="2" t="s">
        <v>129</v>
      </c>
      <c r="B34" s="3" t="s">
        <v>132</v>
      </c>
      <c r="C34" s="7" t="s">
        <v>133</v>
      </c>
      <c r="D34" s="3" t="s">
        <v>22</v>
      </c>
      <c r="E34" s="4">
        <v>45670</v>
      </c>
      <c r="F34" s="4" t="s">
        <v>129</v>
      </c>
      <c r="G34" s="10">
        <v>45670</v>
      </c>
      <c r="H34" s="10" t="s">
        <v>23</v>
      </c>
      <c r="I34" s="10" t="s">
        <v>45</v>
      </c>
      <c r="J34" s="10" t="s">
        <v>37</v>
      </c>
      <c r="K34" s="41">
        <v>0</v>
      </c>
      <c r="L34" s="30">
        <v>345</v>
      </c>
      <c r="M34" s="5">
        <v>0</v>
      </c>
      <c r="N34" s="35">
        <f t="shared" ref="N34:N65" si="1">IFERROR(IF(M34=0,0,L34*M34),0)</f>
        <v>0</v>
      </c>
      <c r="O34" s="36">
        <f>IFERROR(IF(Tabela13[[#This Row],[Valor total Pass. Aéreas]]+Tabela13[[#This Row],[Total Diárias Pagas]]=0,0,Tabela13[[#This Row],[Valor total Pass. Aéreas]]+Tabela13[[#This Row],[Total Diárias Pagas]]),0)</f>
        <v>0</v>
      </c>
      <c r="P34" s="3" t="s">
        <v>26</v>
      </c>
      <c r="Q34" s="6" t="str">
        <f>IF(Tabela13[[#This Row],[Início]]="","",MONTH(Tabela13[[#This Row],[Início]])&amp;"/"&amp;YEAR(Tabela13[[#This Row],[Início]]))</f>
        <v>1/2025</v>
      </c>
      <c r="R34" s="18" t="s">
        <v>27</v>
      </c>
      <c r="S34" s="8"/>
    </row>
    <row r="35" spans="1:19" s="13" customFormat="1" ht="15.95" customHeight="1" x14ac:dyDescent="0.25">
      <c r="A35" s="2" t="s">
        <v>129</v>
      </c>
      <c r="B35" s="3" t="s">
        <v>134</v>
      </c>
      <c r="C35" s="7" t="s">
        <v>135</v>
      </c>
      <c r="D35" s="3" t="s">
        <v>22</v>
      </c>
      <c r="E35" s="4">
        <v>45671</v>
      </c>
      <c r="F35" s="4" t="s">
        <v>129</v>
      </c>
      <c r="G35" s="10">
        <v>45671</v>
      </c>
      <c r="H35" s="10" t="s">
        <v>23</v>
      </c>
      <c r="I35" s="10" t="s">
        <v>45</v>
      </c>
      <c r="J35" s="10" t="s">
        <v>37</v>
      </c>
      <c r="K35" s="28" t="s">
        <v>38</v>
      </c>
      <c r="L35" s="27">
        <v>438</v>
      </c>
      <c r="M35" s="5">
        <v>0</v>
      </c>
      <c r="N35" s="35">
        <f t="shared" si="1"/>
        <v>0</v>
      </c>
      <c r="O35" s="36">
        <f>IFERROR(IF(Tabela13[[#This Row],[Valor total Pass. Aéreas]]+Tabela13[[#This Row],[Total Diárias Pagas]]=0,0,Tabela13[[#This Row],[Valor total Pass. Aéreas]]+Tabela13[[#This Row],[Total Diárias Pagas]]),0)</f>
        <v>0</v>
      </c>
      <c r="P35" s="3" t="s">
        <v>26</v>
      </c>
      <c r="Q35" s="6" t="str">
        <f>IF(Tabela13[[#This Row],[Início]]="","",MONTH(Tabela13[[#This Row],[Início]])&amp;"/"&amp;YEAR(Tabela13[[#This Row],[Início]]))</f>
        <v>1/2025</v>
      </c>
      <c r="R35" s="18" t="s">
        <v>27</v>
      </c>
      <c r="S35" s="8"/>
    </row>
    <row r="36" spans="1:19" s="13" customFormat="1" ht="15.95" customHeight="1" x14ac:dyDescent="0.25">
      <c r="A36" s="2" t="s">
        <v>129</v>
      </c>
      <c r="B36" s="3" t="s">
        <v>136</v>
      </c>
      <c r="C36" s="7" t="s">
        <v>137</v>
      </c>
      <c r="D36" s="3" t="s">
        <v>22</v>
      </c>
      <c r="E36" s="4">
        <v>45677</v>
      </c>
      <c r="F36" s="4" t="s">
        <v>129</v>
      </c>
      <c r="G36" s="10">
        <v>45677</v>
      </c>
      <c r="H36" s="10" t="s">
        <v>23</v>
      </c>
      <c r="I36" s="10" t="s">
        <v>36</v>
      </c>
      <c r="J36" s="10" t="s">
        <v>37</v>
      </c>
      <c r="K36" s="28" t="s">
        <v>38</v>
      </c>
      <c r="L36" s="27">
        <v>345</v>
      </c>
      <c r="M36" s="5">
        <v>0</v>
      </c>
      <c r="N36" s="35">
        <f t="shared" si="1"/>
        <v>0</v>
      </c>
      <c r="O36" s="36">
        <f>IFERROR(IF(Tabela13[[#This Row],[Valor total Pass. Aéreas]]+Tabela13[[#This Row],[Total Diárias Pagas]]=0,0,Tabela13[[#This Row],[Valor total Pass. Aéreas]]+Tabela13[[#This Row],[Total Diárias Pagas]]),0)</f>
        <v>0</v>
      </c>
      <c r="P36" s="3" t="s">
        <v>26</v>
      </c>
      <c r="Q36" s="6" t="str">
        <f>IF(Tabela13[[#This Row],[Início]]="","",MONTH(Tabela13[[#This Row],[Início]])&amp;"/"&amp;YEAR(Tabela13[[#This Row],[Início]]))</f>
        <v>1/2025</v>
      </c>
      <c r="R36" s="18" t="s">
        <v>27</v>
      </c>
      <c r="S36" s="8"/>
    </row>
    <row r="37" spans="1:19" s="13" customFormat="1" ht="14.25" x14ac:dyDescent="0.25">
      <c r="A37" s="2" t="s">
        <v>129</v>
      </c>
      <c r="B37" s="3" t="s">
        <v>138</v>
      </c>
      <c r="C37" s="7" t="s">
        <v>139</v>
      </c>
      <c r="D37" s="3" t="s">
        <v>22</v>
      </c>
      <c r="E37" s="4">
        <v>45680</v>
      </c>
      <c r="F37" s="4" t="s">
        <v>129</v>
      </c>
      <c r="G37" s="4">
        <v>45680</v>
      </c>
      <c r="H37" s="4" t="s">
        <v>23</v>
      </c>
      <c r="I37" s="4" t="s">
        <v>36</v>
      </c>
      <c r="J37" s="4" t="s">
        <v>37</v>
      </c>
      <c r="K37" s="26" t="s">
        <v>38</v>
      </c>
      <c r="L37" s="27">
        <v>345</v>
      </c>
      <c r="M37" s="5">
        <v>0</v>
      </c>
      <c r="N37" s="35">
        <f t="shared" si="1"/>
        <v>0</v>
      </c>
      <c r="O37" s="36">
        <f>IFERROR(IF(Tabela13[[#This Row],[Valor total Pass. Aéreas]]+Tabela13[[#This Row],[Total Diárias Pagas]]=0,0,Tabela13[[#This Row],[Valor total Pass. Aéreas]]+Tabela13[[#This Row],[Total Diárias Pagas]]),0)</f>
        <v>0</v>
      </c>
      <c r="P37" s="3" t="s">
        <v>26</v>
      </c>
      <c r="Q37" s="6" t="str">
        <f>IF(Tabela13[[#This Row],[Início]]="","",MONTH(Tabela13[[#This Row],[Início]])&amp;"/"&amp;YEAR(Tabela13[[#This Row],[Início]]))</f>
        <v>1/2025</v>
      </c>
      <c r="R37" s="18" t="s">
        <v>27</v>
      </c>
      <c r="S37" s="8"/>
    </row>
    <row r="38" spans="1:19" s="13" customFormat="1" ht="15.95" customHeight="1" x14ac:dyDescent="0.25">
      <c r="A38" s="2" t="s">
        <v>129</v>
      </c>
      <c r="B38" s="3" t="s">
        <v>140</v>
      </c>
      <c r="C38" s="7" t="s">
        <v>141</v>
      </c>
      <c r="D38" s="3" t="s">
        <v>22</v>
      </c>
      <c r="E38" s="4">
        <v>45679</v>
      </c>
      <c r="F38" s="4" t="s">
        <v>129</v>
      </c>
      <c r="G38" s="4">
        <v>45679</v>
      </c>
      <c r="H38" s="4" t="s">
        <v>23</v>
      </c>
      <c r="I38" s="4" t="s">
        <v>36</v>
      </c>
      <c r="J38" s="4" t="s">
        <v>37</v>
      </c>
      <c r="K38" s="26" t="s">
        <v>38</v>
      </c>
      <c r="L38" s="27">
        <v>345</v>
      </c>
      <c r="M38" s="5">
        <v>0</v>
      </c>
      <c r="N38" s="37">
        <f t="shared" si="1"/>
        <v>0</v>
      </c>
      <c r="O38" s="36">
        <f>IFERROR(IF(Tabela13[[#This Row],[Valor total Pass. Aéreas]]+Tabela13[[#This Row],[Total Diárias Pagas]]=0,0,Tabela13[[#This Row],[Valor total Pass. Aéreas]]+Tabela13[[#This Row],[Total Diárias Pagas]]),0)</f>
        <v>0</v>
      </c>
      <c r="P38" s="3" t="s">
        <v>26</v>
      </c>
      <c r="Q38" s="6" t="str">
        <f>IF(Tabela13[[#This Row],[Início]]="","",MONTH(Tabela13[[#This Row],[Início]])&amp;"/"&amp;YEAR(Tabela13[[#This Row],[Início]]))</f>
        <v>1/2025</v>
      </c>
      <c r="R38" s="18" t="s">
        <v>27</v>
      </c>
      <c r="S38" s="8"/>
    </row>
    <row r="39" spans="1:19" s="13" customFormat="1" ht="15.95" customHeight="1" x14ac:dyDescent="0.25">
      <c r="A39" s="2" t="s">
        <v>129</v>
      </c>
      <c r="B39" s="3" t="s">
        <v>142</v>
      </c>
      <c r="C39" s="7" t="s">
        <v>143</v>
      </c>
      <c r="D39" s="3" t="s">
        <v>22</v>
      </c>
      <c r="E39" s="4">
        <v>45680</v>
      </c>
      <c r="F39" s="4" t="s">
        <v>129</v>
      </c>
      <c r="G39" s="10">
        <v>45680</v>
      </c>
      <c r="H39" s="10" t="s">
        <v>23</v>
      </c>
      <c r="I39" s="10" t="s">
        <v>45</v>
      </c>
      <c r="J39" s="10" t="s">
        <v>37</v>
      </c>
      <c r="K39" s="41">
        <v>0</v>
      </c>
      <c r="L39" s="30">
        <v>345</v>
      </c>
      <c r="M39" s="5">
        <v>0</v>
      </c>
      <c r="N39" s="35">
        <f t="shared" si="1"/>
        <v>0</v>
      </c>
      <c r="O39" s="36">
        <f>IFERROR(IF(Tabela13[[#This Row],[Valor total Pass. Aéreas]]+Tabela13[[#This Row],[Total Diárias Pagas]]=0,0,Tabela13[[#This Row],[Valor total Pass. Aéreas]]+Tabela13[[#This Row],[Total Diárias Pagas]]),0)</f>
        <v>0</v>
      </c>
      <c r="P39" s="3" t="s">
        <v>26</v>
      </c>
      <c r="Q39" s="6" t="str">
        <f>IF(Tabela13[[#This Row],[Início]]="","",MONTH(Tabela13[[#This Row],[Início]])&amp;"/"&amp;YEAR(Tabela13[[#This Row],[Início]]))</f>
        <v>1/2025</v>
      </c>
      <c r="R39" s="18" t="s">
        <v>27</v>
      </c>
      <c r="S39" s="8"/>
    </row>
    <row r="40" spans="1:19" s="13" customFormat="1" ht="15.95" customHeight="1" x14ac:dyDescent="0.25">
      <c r="A40" s="2" t="s">
        <v>129</v>
      </c>
      <c r="B40" s="3" t="s">
        <v>144</v>
      </c>
      <c r="C40" s="7" t="s">
        <v>145</v>
      </c>
      <c r="D40" s="3" t="s">
        <v>22</v>
      </c>
      <c r="E40" s="4">
        <v>45685</v>
      </c>
      <c r="F40" s="4" t="s">
        <v>129</v>
      </c>
      <c r="G40" s="10">
        <v>45685</v>
      </c>
      <c r="H40" s="10" t="s">
        <v>23</v>
      </c>
      <c r="I40" s="10" t="s">
        <v>45</v>
      </c>
      <c r="J40" s="10" t="s">
        <v>37</v>
      </c>
      <c r="K40" s="41">
        <v>0</v>
      </c>
      <c r="L40" s="30">
        <v>345</v>
      </c>
      <c r="M40" s="5">
        <v>0</v>
      </c>
      <c r="N40" s="35">
        <f t="shared" si="1"/>
        <v>0</v>
      </c>
      <c r="O40" s="36">
        <f>IFERROR(IF(Tabela13[[#This Row],[Valor total Pass. Aéreas]]+Tabela13[[#This Row],[Total Diárias Pagas]]=0,0,Tabela13[[#This Row],[Valor total Pass. Aéreas]]+Tabela13[[#This Row],[Total Diárias Pagas]]),0)</f>
        <v>0</v>
      </c>
      <c r="P40" s="3" t="s">
        <v>26</v>
      </c>
      <c r="Q40" s="6" t="str">
        <f>IF(Tabela13[[#This Row],[Início]]="","",MONTH(Tabela13[[#This Row],[Início]])&amp;"/"&amp;YEAR(Tabela13[[#This Row],[Início]]))</f>
        <v>1/2025</v>
      </c>
      <c r="R40" s="18" t="s">
        <v>27</v>
      </c>
      <c r="S40" s="8"/>
    </row>
    <row r="41" spans="1:19" s="13" customFormat="1" ht="15.95" customHeight="1" x14ac:dyDescent="0.25">
      <c r="A41" s="2" t="s">
        <v>129</v>
      </c>
      <c r="B41" s="3" t="s">
        <v>146</v>
      </c>
      <c r="C41" s="7" t="s">
        <v>147</v>
      </c>
      <c r="D41" s="3" t="s">
        <v>56</v>
      </c>
      <c r="E41" s="4">
        <v>45670</v>
      </c>
      <c r="F41" s="4" t="s">
        <v>129</v>
      </c>
      <c r="G41" s="4">
        <v>45674</v>
      </c>
      <c r="H41" s="10" t="s">
        <v>68</v>
      </c>
      <c r="I41" s="10" t="s">
        <v>148</v>
      </c>
      <c r="J41" s="10" t="s">
        <v>37</v>
      </c>
      <c r="K41" s="28" t="s">
        <v>38</v>
      </c>
      <c r="L41" s="27">
        <v>311</v>
      </c>
      <c r="M41" s="5">
        <v>4.5</v>
      </c>
      <c r="N41" s="35">
        <f t="shared" si="1"/>
        <v>1399.5</v>
      </c>
      <c r="O41" s="36">
        <v>1399.5</v>
      </c>
      <c r="P41" s="3" t="s">
        <v>26</v>
      </c>
      <c r="Q41" s="6" t="str">
        <f>IF(Tabela13[[#This Row],[Início]]="","",MONTH(Tabela13[[#This Row],[Início]])&amp;"/"&amp;YEAR(Tabela13[[#This Row],[Início]]))</f>
        <v>1/2025</v>
      </c>
      <c r="R41" s="18" t="s">
        <v>149</v>
      </c>
      <c r="S41" s="8"/>
    </row>
    <row r="42" spans="1:19" s="13" customFormat="1" ht="15.95" customHeight="1" x14ac:dyDescent="0.25">
      <c r="A42" s="2" t="s">
        <v>129</v>
      </c>
      <c r="B42" s="3" t="s">
        <v>150</v>
      </c>
      <c r="C42" s="7" t="s">
        <v>151</v>
      </c>
      <c r="D42" s="3" t="s">
        <v>80</v>
      </c>
      <c r="E42" s="4">
        <v>45676</v>
      </c>
      <c r="F42" s="4" t="s">
        <v>129</v>
      </c>
      <c r="G42" s="10">
        <v>45681</v>
      </c>
      <c r="H42" s="10" t="s">
        <v>81</v>
      </c>
      <c r="I42" s="10" t="s">
        <v>24</v>
      </c>
      <c r="J42" s="10" t="s">
        <v>25</v>
      </c>
      <c r="K42" s="28">
        <v>5979.79</v>
      </c>
      <c r="L42" s="27">
        <v>345</v>
      </c>
      <c r="M42" s="5">
        <v>5.5</v>
      </c>
      <c r="N42" s="35">
        <f t="shared" si="1"/>
        <v>1897.5</v>
      </c>
      <c r="O42" s="36">
        <f>IFERROR(IF(Tabela13[[#This Row],[Valor total Pass. Aéreas]]+Tabela13[[#This Row],[Total Diárias Pagas]]=0,0,Tabela13[[#This Row],[Valor total Pass. Aéreas]]+Tabela13[[#This Row],[Total Diárias Pagas]]),0)</f>
        <v>7877.29</v>
      </c>
      <c r="P42" s="3" t="s">
        <v>26</v>
      </c>
      <c r="Q42" s="6" t="str">
        <f>IF(Tabela13[[#This Row],[Início]]="","",MONTH(Tabela13[[#This Row],[Início]])&amp;"/"&amp;YEAR(Tabela13[[#This Row],[Início]]))</f>
        <v>1/2025</v>
      </c>
      <c r="R42" s="18" t="s">
        <v>82</v>
      </c>
      <c r="S42" s="8"/>
    </row>
    <row r="43" spans="1:19" s="13" customFormat="1" ht="15.95" customHeight="1" x14ac:dyDescent="0.25">
      <c r="A43" s="2" t="s">
        <v>152</v>
      </c>
      <c r="B43" s="3" t="s">
        <v>153</v>
      </c>
      <c r="C43" s="7" t="s">
        <v>154</v>
      </c>
      <c r="D43" s="3" t="s">
        <v>22</v>
      </c>
      <c r="E43" s="4">
        <v>45683</v>
      </c>
      <c r="F43" s="4" t="s">
        <v>152</v>
      </c>
      <c r="G43" s="4">
        <v>45688</v>
      </c>
      <c r="H43" s="4" t="s">
        <v>63</v>
      </c>
      <c r="I43" s="4" t="s">
        <v>24</v>
      </c>
      <c r="J43" s="4" t="s">
        <v>25</v>
      </c>
      <c r="K43" s="26">
        <v>1225.02</v>
      </c>
      <c r="L43" s="27">
        <v>345</v>
      </c>
      <c r="M43" s="5">
        <v>5.5</v>
      </c>
      <c r="N43" s="35">
        <f t="shared" si="1"/>
        <v>1897.5</v>
      </c>
      <c r="O43" s="36">
        <f>IFERROR(IF(Tabela13[[#This Row],[Valor total Pass. Aéreas]]+Tabela13[[#This Row],[Total Diárias Pagas]]=0,0,Tabela13[[#This Row],[Valor total Pass. Aéreas]]+Tabela13[[#This Row],[Total Diárias Pagas]]),0)</f>
        <v>3122.52</v>
      </c>
      <c r="P43" s="3" t="s">
        <v>26</v>
      </c>
      <c r="Q43" s="6" t="str">
        <f>IF(Tabela13[[#This Row],[Início]]="","",MONTH(Tabela13[[#This Row],[Início]])&amp;"/"&amp;YEAR(Tabela13[[#This Row],[Início]]))</f>
        <v>1/2025</v>
      </c>
      <c r="R43" s="18" t="s">
        <v>155</v>
      </c>
      <c r="S43" s="8"/>
    </row>
    <row r="44" spans="1:19" s="13" customFormat="1" ht="15.95" customHeight="1" x14ac:dyDescent="0.25">
      <c r="A44" s="2" t="s">
        <v>156</v>
      </c>
      <c r="B44" s="3" t="s">
        <v>157</v>
      </c>
      <c r="C44" s="7" t="s">
        <v>158</v>
      </c>
      <c r="D44" s="3" t="s">
        <v>22</v>
      </c>
      <c r="E44" s="4">
        <v>45670</v>
      </c>
      <c r="F44" s="4" t="s">
        <v>156</v>
      </c>
      <c r="G44" s="10">
        <v>45672</v>
      </c>
      <c r="H44" s="10" t="s">
        <v>159</v>
      </c>
      <c r="I44" s="10" t="s">
        <v>58</v>
      </c>
      <c r="J44" s="10" t="s">
        <v>25</v>
      </c>
      <c r="K44" s="41">
        <v>742.72</v>
      </c>
      <c r="L44" s="30">
        <v>345</v>
      </c>
      <c r="M44" s="5">
        <v>2.5</v>
      </c>
      <c r="N44" s="35">
        <f t="shared" si="1"/>
        <v>862.5</v>
      </c>
      <c r="O44" s="36">
        <f>IFERROR(IF(Tabela13[[#This Row],[Valor total Pass. Aéreas]]+Tabela13[[#This Row],[Total Diárias Pagas]]=0,0,Tabela13[[#This Row],[Valor total Pass. Aéreas]]+Tabela13[[#This Row],[Total Diárias Pagas]]),0)</f>
        <v>1605.22</v>
      </c>
      <c r="P44" s="3" t="s">
        <v>26</v>
      </c>
      <c r="Q44" s="6" t="str">
        <f>IF(Tabela13[[#This Row],[Início]]="","",MONTH(Tabela13[[#This Row],[Início]])&amp;"/"&amp;YEAR(Tabela13[[#This Row],[Início]]))</f>
        <v>1/2025</v>
      </c>
      <c r="R44" s="18" t="s">
        <v>27</v>
      </c>
      <c r="S44" s="8"/>
    </row>
    <row r="45" spans="1:19" s="13" customFormat="1" ht="15.95" customHeight="1" x14ac:dyDescent="0.25">
      <c r="A45" s="2" t="s">
        <v>156</v>
      </c>
      <c r="B45" s="3" t="s">
        <v>160</v>
      </c>
      <c r="C45" s="7" t="s">
        <v>161</v>
      </c>
      <c r="D45" s="3" t="s">
        <v>22</v>
      </c>
      <c r="E45" s="4">
        <v>45672</v>
      </c>
      <c r="F45" s="4" t="s">
        <v>156</v>
      </c>
      <c r="G45" s="10">
        <v>45674</v>
      </c>
      <c r="H45" s="10" t="s">
        <v>159</v>
      </c>
      <c r="I45" s="10" t="s">
        <v>24</v>
      </c>
      <c r="J45" s="10" t="s">
        <v>25</v>
      </c>
      <c r="K45" s="41">
        <v>1548.18</v>
      </c>
      <c r="L45" s="30">
        <v>345</v>
      </c>
      <c r="M45" s="5">
        <v>2.5</v>
      </c>
      <c r="N45" s="35">
        <f t="shared" si="1"/>
        <v>862.5</v>
      </c>
      <c r="O45" s="36">
        <f>IFERROR(IF(Tabela13[[#This Row],[Valor total Pass. Aéreas]]+Tabela13[[#This Row],[Total Diárias Pagas]]=0,0,Tabela13[[#This Row],[Valor total Pass. Aéreas]]+Tabela13[[#This Row],[Total Diárias Pagas]]),0)</f>
        <v>2410.6800000000003</v>
      </c>
      <c r="P45" s="3" t="s">
        <v>26</v>
      </c>
      <c r="Q45" s="6" t="str">
        <f>IF(Tabela13[[#This Row],[Início]]="","",MONTH(Tabela13[[#This Row],[Início]])&amp;"/"&amp;YEAR(Tabela13[[#This Row],[Início]]))</f>
        <v>1/2025</v>
      </c>
      <c r="R45" s="18" t="s">
        <v>27</v>
      </c>
      <c r="S45" s="8"/>
    </row>
    <row r="46" spans="1:19" s="13" customFormat="1" ht="15.95" customHeight="1" x14ac:dyDescent="0.25">
      <c r="A46" s="2" t="s">
        <v>156</v>
      </c>
      <c r="B46" s="3" t="s">
        <v>162</v>
      </c>
      <c r="C46" s="7" t="s">
        <v>163</v>
      </c>
      <c r="D46" s="3" t="s">
        <v>31</v>
      </c>
      <c r="E46" s="4">
        <v>45672</v>
      </c>
      <c r="F46" s="4" t="s">
        <v>156</v>
      </c>
      <c r="G46" s="10">
        <v>45674</v>
      </c>
      <c r="H46" s="10" t="s">
        <v>159</v>
      </c>
      <c r="I46" s="10" t="s">
        <v>24</v>
      </c>
      <c r="J46" s="10" t="s">
        <v>25</v>
      </c>
      <c r="K46" s="28">
        <v>1548.18</v>
      </c>
      <c r="L46" s="27">
        <v>345</v>
      </c>
      <c r="M46" s="5">
        <v>2.5</v>
      </c>
      <c r="N46" s="35">
        <f t="shared" si="1"/>
        <v>862.5</v>
      </c>
      <c r="O46" s="36">
        <f>IFERROR(IF(Tabela13[[#This Row],[Valor total Pass. Aéreas]]+Tabela13[[#This Row],[Total Diárias Pagas]]=0,0,Tabela13[[#This Row],[Valor total Pass. Aéreas]]+Tabela13[[#This Row],[Total Diárias Pagas]]),0)</f>
        <v>2410.6800000000003</v>
      </c>
      <c r="P46" s="3" t="s">
        <v>26</v>
      </c>
      <c r="Q46" s="6" t="str">
        <f>IF(Tabela13[[#This Row],[Início]]="","",MONTH(Tabela13[[#This Row],[Início]])&amp;"/"&amp;YEAR(Tabela13[[#This Row],[Início]]))</f>
        <v>1/2025</v>
      </c>
      <c r="R46" s="18" t="s">
        <v>27</v>
      </c>
      <c r="S46" s="8"/>
    </row>
    <row r="47" spans="1:19" s="13" customFormat="1" ht="15.95" customHeight="1" x14ac:dyDescent="0.25">
      <c r="A47" s="2" t="s">
        <v>164</v>
      </c>
      <c r="B47" s="3" t="s">
        <v>165</v>
      </c>
      <c r="C47" s="7" t="s">
        <v>166</v>
      </c>
      <c r="D47" s="3" t="s">
        <v>22</v>
      </c>
      <c r="E47" s="4">
        <v>45672</v>
      </c>
      <c r="F47" s="4" t="s">
        <v>164</v>
      </c>
      <c r="G47" s="10">
        <v>45673</v>
      </c>
      <c r="H47" s="10" t="s">
        <v>44</v>
      </c>
      <c r="I47" s="10" t="s">
        <v>45</v>
      </c>
      <c r="J47" s="10" t="s">
        <v>37</v>
      </c>
      <c r="K47" s="28" t="s">
        <v>38</v>
      </c>
      <c r="L47" s="27">
        <v>345</v>
      </c>
      <c r="M47" s="5">
        <v>1.5</v>
      </c>
      <c r="N47" s="35">
        <f t="shared" si="1"/>
        <v>517.5</v>
      </c>
      <c r="O47" s="36">
        <f>IFERROR(IF(Tabela13[[#This Row],[Valor total Pass. Aéreas]]+Tabela13[[#This Row],[Total Diárias Pagas]]=0,0,Tabela13[[#This Row],[Valor total Pass. Aéreas]]+Tabela13[[#This Row],[Total Diárias Pagas]]),0)</f>
        <v>0</v>
      </c>
      <c r="P47" s="3" t="s">
        <v>26</v>
      </c>
      <c r="Q47" s="6" t="str">
        <f>IF(Tabela13[[#This Row],[Início]]="","",MONTH(Tabela13[[#This Row],[Início]])&amp;"/"&amp;YEAR(Tabela13[[#This Row],[Início]]))</f>
        <v>1/2025</v>
      </c>
      <c r="R47" s="18" t="s">
        <v>27</v>
      </c>
      <c r="S47" s="8"/>
    </row>
    <row r="48" spans="1:19" s="13" customFormat="1" ht="15.95" customHeight="1" x14ac:dyDescent="0.25">
      <c r="A48" s="2" t="s">
        <v>164</v>
      </c>
      <c r="B48" s="3" t="s">
        <v>167</v>
      </c>
      <c r="C48" s="7" t="s">
        <v>168</v>
      </c>
      <c r="D48" s="3" t="s">
        <v>22</v>
      </c>
      <c r="E48" s="4">
        <v>45683</v>
      </c>
      <c r="F48" s="4" t="s">
        <v>164</v>
      </c>
      <c r="G48" s="10">
        <v>45688</v>
      </c>
      <c r="H48" s="10" t="s">
        <v>63</v>
      </c>
      <c r="I48" s="10" t="s">
        <v>169</v>
      </c>
      <c r="J48" s="10" t="s">
        <v>25</v>
      </c>
      <c r="K48" s="28">
        <v>2005.06</v>
      </c>
      <c r="L48" s="27">
        <v>345</v>
      </c>
      <c r="M48" s="5">
        <v>5.5</v>
      </c>
      <c r="N48" s="35">
        <f t="shared" si="1"/>
        <v>1897.5</v>
      </c>
      <c r="O48" s="36">
        <f>IFERROR(IF(Tabela13[[#This Row],[Valor total Pass. Aéreas]]+Tabela13[[#This Row],[Total Diárias Pagas]]=0,0,Tabela13[[#This Row],[Valor total Pass. Aéreas]]+Tabela13[[#This Row],[Total Diárias Pagas]]),0)</f>
        <v>3902.56</v>
      </c>
      <c r="P48" s="3" t="s">
        <v>26</v>
      </c>
      <c r="Q48" s="6" t="str">
        <f>IF(Tabela13[[#This Row],[Início]]="","",MONTH(Tabela13[[#This Row],[Início]])&amp;"/"&amp;YEAR(Tabela13[[#This Row],[Início]]))</f>
        <v>1/2025</v>
      </c>
      <c r="R48" s="18" t="s">
        <v>170</v>
      </c>
      <c r="S48" s="8"/>
    </row>
    <row r="49" spans="1:19" s="13" customFormat="1" ht="15.95" customHeight="1" x14ac:dyDescent="0.25">
      <c r="A49" s="2" t="s">
        <v>164</v>
      </c>
      <c r="B49" s="3" t="s">
        <v>171</v>
      </c>
      <c r="C49" s="7" t="s">
        <v>172</v>
      </c>
      <c r="D49" s="3" t="s">
        <v>22</v>
      </c>
      <c r="E49" s="4">
        <v>45679</v>
      </c>
      <c r="F49" s="4" t="s">
        <v>164</v>
      </c>
      <c r="G49" s="10">
        <v>45680</v>
      </c>
      <c r="H49" s="10" t="s">
        <v>44</v>
      </c>
      <c r="I49" s="10" t="s">
        <v>36</v>
      </c>
      <c r="J49" s="10" t="s">
        <v>37</v>
      </c>
      <c r="K49" s="28" t="s">
        <v>38</v>
      </c>
      <c r="L49" s="27">
        <v>345</v>
      </c>
      <c r="M49" s="5">
        <v>1.5</v>
      </c>
      <c r="N49" s="35">
        <f t="shared" si="1"/>
        <v>517.5</v>
      </c>
      <c r="O49" s="36">
        <v>517.5</v>
      </c>
      <c r="P49" s="3" t="s">
        <v>26</v>
      </c>
      <c r="Q49" s="6" t="str">
        <f>IF(Tabela13[[#This Row],[Início]]="","",MONTH(Tabela13[[#This Row],[Início]])&amp;"/"&amp;YEAR(Tabela13[[#This Row],[Início]]))</f>
        <v>1/2025</v>
      </c>
      <c r="R49" s="18" t="s">
        <v>27</v>
      </c>
      <c r="S49" s="8"/>
    </row>
    <row r="50" spans="1:19" s="13" customFormat="1" ht="15.95" customHeight="1" x14ac:dyDescent="0.25">
      <c r="A50" s="2" t="s">
        <v>173</v>
      </c>
      <c r="B50" s="3" t="s">
        <v>174</v>
      </c>
      <c r="C50" s="7" t="s">
        <v>175</v>
      </c>
      <c r="D50" s="3" t="s">
        <v>31</v>
      </c>
      <c r="E50" s="4">
        <v>45664</v>
      </c>
      <c r="F50" s="4" t="s">
        <v>173</v>
      </c>
      <c r="G50" s="4">
        <v>45665</v>
      </c>
      <c r="H50" s="10" t="s">
        <v>23</v>
      </c>
      <c r="I50" s="10" t="s">
        <v>24</v>
      </c>
      <c r="J50" s="10" t="s">
        <v>25</v>
      </c>
      <c r="K50" s="28">
        <v>1344.91</v>
      </c>
      <c r="L50" s="27">
        <v>345</v>
      </c>
      <c r="M50" s="5">
        <v>1.5</v>
      </c>
      <c r="N50" s="35">
        <f t="shared" si="1"/>
        <v>517.5</v>
      </c>
      <c r="O50" s="36">
        <f>IFERROR(IF(Tabela13[[#This Row],[Valor total Pass. Aéreas]]+Tabela13[[#This Row],[Total Diárias Pagas]]=0,0,Tabela13[[#This Row],[Valor total Pass. Aéreas]]+Tabela13[[#This Row],[Total Diárias Pagas]]),0)</f>
        <v>1862.41</v>
      </c>
      <c r="P50" s="3" t="s">
        <v>26</v>
      </c>
      <c r="Q50" s="6" t="str">
        <f>IF(Tabela13[[#This Row],[Início]]="","",MONTH(Tabela13[[#This Row],[Início]])&amp;"/"&amp;YEAR(Tabela13[[#This Row],[Início]]))</f>
        <v>1/2025</v>
      </c>
      <c r="R50" s="18" t="s">
        <v>27</v>
      </c>
      <c r="S50" s="8"/>
    </row>
    <row r="51" spans="1:19" s="13" customFormat="1" ht="15.95" customHeight="1" x14ac:dyDescent="0.25">
      <c r="A51" s="2" t="s">
        <v>173</v>
      </c>
      <c r="B51" s="3" t="s">
        <v>176</v>
      </c>
      <c r="C51" s="7" t="s">
        <v>177</v>
      </c>
      <c r="D51" s="3" t="s">
        <v>31</v>
      </c>
      <c r="E51" s="4">
        <v>45664</v>
      </c>
      <c r="F51" s="4" t="s">
        <v>173</v>
      </c>
      <c r="G51" s="10">
        <v>45665</v>
      </c>
      <c r="H51" s="10" t="s">
        <v>23</v>
      </c>
      <c r="I51" s="10" t="s">
        <v>24</v>
      </c>
      <c r="J51" s="10" t="s">
        <v>25</v>
      </c>
      <c r="K51" s="28">
        <v>1344.91</v>
      </c>
      <c r="L51" s="27">
        <v>345</v>
      </c>
      <c r="M51" s="5">
        <v>1.5</v>
      </c>
      <c r="N51" s="35">
        <f t="shared" si="1"/>
        <v>517.5</v>
      </c>
      <c r="O51" s="36">
        <f>IFERROR(IF(Tabela13[[#This Row],[Valor total Pass. Aéreas]]+Tabela13[[#This Row],[Total Diárias Pagas]]=0,0,Tabela13[[#This Row],[Valor total Pass. Aéreas]]+Tabela13[[#This Row],[Total Diárias Pagas]]),0)</f>
        <v>1862.41</v>
      </c>
      <c r="P51" s="3" t="s">
        <v>26</v>
      </c>
      <c r="Q51" s="6" t="str">
        <f>IF(Tabela13[[#This Row],[Início]]="","",MONTH(Tabela13[[#This Row],[Início]])&amp;"/"&amp;YEAR(Tabela13[[#This Row],[Início]]))</f>
        <v>1/2025</v>
      </c>
      <c r="R51" s="18" t="s">
        <v>27</v>
      </c>
      <c r="S51" s="8"/>
    </row>
    <row r="52" spans="1:19" s="13" customFormat="1" ht="15.95" customHeight="1" x14ac:dyDescent="0.25">
      <c r="A52" s="2" t="s">
        <v>173</v>
      </c>
      <c r="B52" s="3" t="s">
        <v>178</v>
      </c>
      <c r="C52" s="7" t="s">
        <v>179</v>
      </c>
      <c r="D52" s="3" t="s">
        <v>31</v>
      </c>
      <c r="E52" s="4">
        <v>45678</v>
      </c>
      <c r="F52" s="4" t="s">
        <v>173</v>
      </c>
      <c r="G52" s="10">
        <v>45679</v>
      </c>
      <c r="H52" s="10" t="s">
        <v>23</v>
      </c>
      <c r="I52" s="10" t="s">
        <v>24</v>
      </c>
      <c r="J52" s="10" t="s">
        <v>25</v>
      </c>
      <c r="K52" s="28">
        <v>1432.13</v>
      </c>
      <c r="L52" s="27">
        <v>345</v>
      </c>
      <c r="M52" s="5">
        <v>1.5</v>
      </c>
      <c r="N52" s="35">
        <f t="shared" si="1"/>
        <v>517.5</v>
      </c>
      <c r="O52" s="36">
        <f>IFERROR(IF(Tabela13[[#This Row],[Valor total Pass. Aéreas]]+Tabela13[[#This Row],[Total Diárias Pagas]]=0,0,Tabela13[[#This Row],[Valor total Pass. Aéreas]]+Tabela13[[#This Row],[Total Diárias Pagas]]),0)</f>
        <v>1949.63</v>
      </c>
      <c r="P52" s="3" t="s">
        <v>26</v>
      </c>
      <c r="Q52" s="6" t="str">
        <f>IF(Tabela13[[#This Row],[Início]]="","",MONTH(Tabela13[[#This Row],[Início]])&amp;"/"&amp;YEAR(Tabela13[[#This Row],[Início]]))</f>
        <v>1/2025</v>
      </c>
      <c r="R52" s="18" t="s">
        <v>27</v>
      </c>
      <c r="S52" s="8"/>
    </row>
    <row r="53" spans="1:19" s="12" customFormat="1" ht="15.95" customHeight="1" x14ac:dyDescent="0.25">
      <c r="A53" s="2" t="s">
        <v>173</v>
      </c>
      <c r="B53" s="3" t="s">
        <v>180</v>
      </c>
      <c r="C53" s="7" t="s">
        <v>181</v>
      </c>
      <c r="D53" s="3" t="s">
        <v>31</v>
      </c>
      <c r="E53" s="4">
        <v>45686</v>
      </c>
      <c r="F53" s="4" t="s">
        <v>173</v>
      </c>
      <c r="G53" s="10">
        <v>45687</v>
      </c>
      <c r="H53" s="10" t="s">
        <v>23</v>
      </c>
      <c r="I53" s="10" t="s">
        <v>24</v>
      </c>
      <c r="J53" s="10" t="s">
        <v>25</v>
      </c>
      <c r="K53" s="28">
        <v>2532.09</v>
      </c>
      <c r="L53" s="27">
        <v>345</v>
      </c>
      <c r="M53" s="5">
        <v>1.5</v>
      </c>
      <c r="N53" s="35">
        <f t="shared" si="1"/>
        <v>517.5</v>
      </c>
      <c r="O53" s="36">
        <f>IFERROR(IF(Tabela13[[#This Row],[Valor total Pass. Aéreas]]+Tabela13[[#This Row],[Total Diárias Pagas]]=0,0,Tabela13[[#This Row],[Valor total Pass. Aéreas]]+Tabela13[[#This Row],[Total Diárias Pagas]]),0)</f>
        <v>3049.59</v>
      </c>
      <c r="P53" s="3" t="s">
        <v>26</v>
      </c>
      <c r="Q53" s="6" t="str">
        <f>IF(Tabela13[[#This Row],[Início]]="","",MONTH(Tabela13[[#This Row],[Início]])&amp;"/"&amp;YEAR(Tabela13[[#This Row],[Início]]))</f>
        <v>1/2025</v>
      </c>
      <c r="R53" s="18" t="s">
        <v>27</v>
      </c>
      <c r="S53" s="8"/>
    </row>
    <row r="54" spans="1:19" s="13" customFormat="1" ht="15.95" customHeight="1" x14ac:dyDescent="0.25">
      <c r="A54" s="2" t="s">
        <v>182</v>
      </c>
      <c r="B54" s="3" t="s">
        <v>183</v>
      </c>
      <c r="C54" s="7" t="s">
        <v>184</v>
      </c>
      <c r="D54" s="3" t="s">
        <v>22</v>
      </c>
      <c r="E54" s="4">
        <v>45663</v>
      </c>
      <c r="F54" s="4" t="s">
        <v>182</v>
      </c>
      <c r="G54" s="4">
        <v>45665</v>
      </c>
      <c r="H54" s="10" t="s">
        <v>159</v>
      </c>
      <c r="I54" s="10" t="s">
        <v>24</v>
      </c>
      <c r="J54" s="10" t="s">
        <v>25</v>
      </c>
      <c r="K54" s="28">
        <v>2813.36</v>
      </c>
      <c r="L54" s="27">
        <v>345</v>
      </c>
      <c r="M54" s="5">
        <v>2.5</v>
      </c>
      <c r="N54" s="35">
        <f t="shared" si="1"/>
        <v>862.5</v>
      </c>
      <c r="O54" s="36">
        <f>IFERROR(IF(Tabela13[[#This Row],[Valor total Pass. Aéreas]]+Tabela13[[#This Row],[Total Diárias Pagas]]=0,0,Tabela13[[#This Row],[Valor total Pass. Aéreas]]+Tabela13[[#This Row],[Total Diárias Pagas]]),0)</f>
        <v>3675.86</v>
      </c>
      <c r="P54" s="3" t="s">
        <v>26</v>
      </c>
      <c r="Q54" s="6" t="str">
        <f>IF(Tabela13[[#This Row],[Início]]="","",MONTH(Tabela13[[#This Row],[Início]])&amp;"/"&amp;YEAR(Tabela13[[#This Row],[Início]]))</f>
        <v>1/2025</v>
      </c>
      <c r="R54" s="18" t="s">
        <v>27</v>
      </c>
      <c r="S54" s="8"/>
    </row>
    <row r="55" spans="1:19" s="13" customFormat="1" ht="15.95" customHeight="1" x14ac:dyDescent="0.25">
      <c r="A55" s="2" t="s">
        <v>182</v>
      </c>
      <c r="B55" s="3" t="s">
        <v>185</v>
      </c>
      <c r="C55" s="7" t="s">
        <v>186</v>
      </c>
      <c r="D55" s="3" t="s">
        <v>22</v>
      </c>
      <c r="E55" s="4">
        <v>45670</v>
      </c>
      <c r="F55" s="4" t="s">
        <v>182</v>
      </c>
      <c r="G55" s="10">
        <v>45672</v>
      </c>
      <c r="H55" s="10" t="s">
        <v>159</v>
      </c>
      <c r="I55" s="10" t="s">
        <v>24</v>
      </c>
      <c r="J55" s="10" t="s">
        <v>25</v>
      </c>
      <c r="K55" s="28">
        <v>2434.92</v>
      </c>
      <c r="L55" s="27">
        <v>345</v>
      </c>
      <c r="M55" s="5">
        <v>2.5</v>
      </c>
      <c r="N55" s="35">
        <f t="shared" si="1"/>
        <v>862.5</v>
      </c>
      <c r="O55" s="36">
        <f>IFERROR(IF(Tabela13[[#This Row],[Valor total Pass. Aéreas]]+Tabela13[[#This Row],[Total Diárias Pagas]]=0,0,Tabela13[[#This Row],[Valor total Pass. Aéreas]]+Tabela13[[#This Row],[Total Diárias Pagas]]),0)</f>
        <v>3297.42</v>
      </c>
      <c r="P55" s="3" t="s">
        <v>26</v>
      </c>
      <c r="Q55" s="6" t="str">
        <f>IF(Tabela13[[#This Row],[Início]]="","",MONTH(Tabela13[[#This Row],[Início]])&amp;"/"&amp;YEAR(Tabela13[[#This Row],[Início]]))</f>
        <v>1/2025</v>
      </c>
      <c r="R55" s="18" t="s">
        <v>27</v>
      </c>
      <c r="S55" s="8"/>
    </row>
    <row r="56" spans="1:19" s="13" customFormat="1" ht="15.95" customHeight="1" x14ac:dyDescent="0.25">
      <c r="A56" s="2" t="s">
        <v>187</v>
      </c>
      <c r="B56" s="3" t="s">
        <v>188</v>
      </c>
      <c r="C56" s="7" t="s">
        <v>189</v>
      </c>
      <c r="D56" s="3" t="s">
        <v>22</v>
      </c>
      <c r="E56" s="4">
        <v>45665</v>
      </c>
      <c r="F56" s="4" t="s">
        <v>187</v>
      </c>
      <c r="G56" s="4">
        <v>45666</v>
      </c>
      <c r="H56" s="4" t="s">
        <v>23</v>
      </c>
      <c r="I56" s="4" t="s">
        <v>24</v>
      </c>
      <c r="J56" s="4" t="s">
        <v>25</v>
      </c>
      <c r="K56" s="26">
        <v>1686.53</v>
      </c>
      <c r="L56" s="27">
        <v>345</v>
      </c>
      <c r="M56" s="5">
        <v>1.5</v>
      </c>
      <c r="N56" s="35">
        <f t="shared" si="1"/>
        <v>517.5</v>
      </c>
      <c r="O56" s="36">
        <f>IFERROR(IF(Tabela13[[#This Row],[Valor total Pass. Aéreas]]+Tabela13[[#This Row],[Total Diárias Pagas]]=0,0,Tabela13[[#This Row],[Valor total Pass. Aéreas]]+Tabela13[[#This Row],[Total Diárias Pagas]]),0)</f>
        <v>2204.0299999999997</v>
      </c>
      <c r="P56" s="3" t="s">
        <v>26</v>
      </c>
      <c r="Q56" s="6" t="str">
        <f>IF(Tabela13[[#This Row],[Início]]="","",MONTH(Tabela13[[#This Row],[Início]])&amp;"/"&amp;YEAR(Tabela13[[#This Row],[Início]]))</f>
        <v>1/2025</v>
      </c>
      <c r="R56" s="18" t="s">
        <v>27</v>
      </c>
      <c r="S56" s="8"/>
    </row>
    <row r="57" spans="1:19" s="13" customFormat="1" ht="15.95" customHeight="1" x14ac:dyDescent="0.25">
      <c r="A57" s="2" t="s">
        <v>187</v>
      </c>
      <c r="B57" s="3" t="s">
        <v>190</v>
      </c>
      <c r="C57" s="7" t="s">
        <v>191</v>
      </c>
      <c r="D57" s="3" t="s">
        <v>22</v>
      </c>
      <c r="E57" s="4">
        <v>45683</v>
      </c>
      <c r="F57" s="4" t="s">
        <v>187</v>
      </c>
      <c r="G57" s="10">
        <v>45688</v>
      </c>
      <c r="H57" s="10" t="s">
        <v>63</v>
      </c>
      <c r="I57" s="10" t="s">
        <v>36</v>
      </c>
      <c r="J57" s="10" t="s">
        <v>37</v>
      </c>
      <c r="K57" s="41">
        <v>0</v>
      </c>
      <c r="L57" s="30">
        <v>345</v>
      </c>
      <c r="M57" s="5">
        <v>5.5</v>
      </c>
      <c r="N57" s="35">
        <f t="shared" si="1"/>
        <v>1897.5</v>
      </c>
      <c r="O57" s="36">
        <f>IFERROR(IF(Tabela13[[#This Row],[Valor total Pass. Aéreas]]+Tabela13[[#This Row],[Total Diárias Pagas]]=0,0,Tabela13[[#This Row],[Valor total Pass. Aéreas]]+Tabela13[[#This Row],[Total Diárias Pagas]]),0)</f>
        <v>1897.5</v>
      </c>
      <c r="P57" s="3" t="s">
        <v>26</v>
      </c>
      <c r="Q57" s="6" t="str">
        <f>IF(Tabela13[[#This Row],[Início]]="","",MONTH(Tabela13[[#This Row],[Início]])&amp;"/"&amp;YEAR(Tabela13[[#This Row],[Início]]))</f>
        <v>1/2025</v>
      </c>
      <c r="R57" s="18" t="s">
        <v>192</v>
      </c>
      <c r="S57" s="8"/>
    </row>
    <row r="58" spans="1:19" s="13" customFormat="1" ht="15.95" customHeight="1" x14ac:dyDescent="0.3">
      <c r="A58" s="2" t="s">
        <v>193</v>
      </c>
      <c r="B58" s="3" t="s">
        <v>194</v>
      </c>
      <c r="C58" s="7" t="s">
        <v>195</v>
      </c>
      <c r="D58" s="3" t="s">
        <v>56</v>
      </c>
      <c r="E58" s="4">
        <v>45676</v>
      </c>
      <c r="F58" s="4" t="s">
        <v>193</v>
      </c>
      <c r="G58" s="10">
        <v>45695</v>
      </c>
      <c r="H58" s="10" t="s">
        <v>60</v>
      </c>
      <c r="I58" s="10" t="s">
        <v>58</v>
      </c>
      <c r="J58" s="10" t="s">
        <v>25</v>
      </c>
      <c r="K58" s="28">
        <v>2629.75</v>
      </c>
      <c r="L58" s="27">
        <v>311</v>
      </c>
      <c r="M58" s="45">
        <v>19.5</v>
      </c>
      <c r="N58" s="35">
        <f t="shared" si="1"/>
        <v>6064.5</v>
      </c>
      <c r="O58" s="36">
        <f>IFERROR(IF(Tabela13[[#This Row],[Valor total Pass. Aéreas]]+Tabela13[[#This Row],[Total Diárias Pagas]]=0,0,Tabela13[[#This Row],[Valor total Pass. Aéreas]]+Tabela13[[#This Row],[Total Diárias Pagas]]),0)</f>
        <v>8694.25</v>
      </c>
      <c r="P58" s="3" t="s">
        <v>26</v>
      </c>
      <c r="Q58" s="6" t="str">
        <f>IF(Tabela13[[#This Row],[Início]]="","",MONTH(Tabela13[[#This Row],[Início]])&amp;"/"&amp;YEAR(Tabela13[[#This Row],[Início]]))</f>
        <v>1/2025</v>
      </c>
      <c r="R58" s="18" t="s">
        <v>59</v>
      </c>
      <c r="S58" s="8"/>
    </row>
    <row r="59" spans="1:19" s="13" customFormat="1" ht="15.95" customHeight="1" x14ac:dyDescent="0.25">
      <c r="A59" s="2" t="s">
        <v>196</v>
      </c>
      <c r="B59" s="3" t="s">
        <v>197</v>
      </c>
      <c r="C59" s="7" t="s">
        <v>198</v>
      </c>
      <c r="D59" s="3" t="s">
        <v>31</v>
      </c>
      <c r="E59" s="4">
        <v>45684</v>
      </c>
      <c r="F59" s="4" t="s">
        <v>196</v>
      </c>
      <c r="G59" s="4">
        <v>45685</v>
      </c>
      <c r="H59" s="10" t="s">
        <v>199</v>
      </c>
      <c r="I59" s="10" t="s">
        <v>45</v>
      </c>
      <c r="J59" s="10" t="s">
        <v>37</v>
      </c>
      <c r="K59" s="28" t="s">
        <v>38</v>
      </c>
      <c r="L59" s="27">
        <v>311</v>
      </c>
      <c r="M59" s="5">
        <v>1.5</v>
      </c>
      <c r="N59" s="35">
        <f t="shared" si="1"/>
        <v>466.5</v>
      </c>
      <c r="O59" s="36">
        <v>466.5</v>
      </c>
      <c r="P59" s="3" t="s">
        <v>26</v>
      </c>
      <c r="Q59" s="6" t="str">
        <f>IF(Tabela13[[#This Row],[Início]]="","",MONTH(Tabela13[[#This Row],[Início]])&amp;"/"&amp;YEAR(Tabela13[[#This Row],[Início]]))</f>
        <v>1/2025</v>
      </c>
      <c r="R59" s="18" t="s">
        <v>27</v>
      </c>
      <c r="S59" s="8"/>
    </row>
    <row r="60" spans="1:19" s="13" customFormat="1" ht="15.95" customHeight="1" x14ac:dyDescent="0.25">
      <c r="A60" s="2" t="s">
        <v>196</v>
      </c>
      <c r="B60" s="3" t="s">
        <v>200</v>
      </c>
      <c r="C60" s="7" t="s">
        <v>201</v>
      </c>
      <c r="D60" s="3" t="s">
        <v>31</v>
      </c>
      <c r="E60" s="4">
        <v>45684</v>
      </c>
      <c r="F60" s="4" t="s">
        <v>196</v>
      </c>
      <c r="G60" s="10">
        <v>45687</v>
      </c>
      <c r="H60" s="10" t="s">
        <v>202</v>
      </c>
      <c r="I60" s="10" t="s">
        <v>36</v>
      </c>
      <c r="J60" s="10" t="s">
        <v>37</v>
      </c>
      <c r="K60" s="28" t="s">
        <v>38</v>
      </c>
      <c r="L60" s="27">
        <v>311</v>
      </c>
      <c r="M60" s="5">
        <v>3.5</v>
      </c>
      <c r="N60" s="35">
        <f t="shared" si="1"/>
        <v>1088.5</v>
      </c>
      <c r="O60" s="36">
        <v>1088.5</v>
      </c>
      <c r="P60" s="3" t="s">
        <v>26</v>
      </c>
      <c r="Q60" s="6" t="str">
        <f>IF(Tabela13[[#This Row],[Início]]="","",MONTH(Tabela13[[#This Row],[Início]])&amp;"/"&amp;YEAR(Tabela13[[#This Row],[Início]]))</f>
        <v>1/2025</v>
      </c>
      <c r="R60" s="18" t="s">
        <v>203</v>
      </c>
      <c r="S60" s="8"/>
    </row>
    <row r="61" spans="1:19" s="13" customFormat="1" ht="15.95" customHeight="1" x14ac:dyDescent="0.25">
      <c r="A61" s="2" t="s">
        <v>204</v>
      </c>
      <c r="B61" s="3" t="s">
        <v>205</v>
      </c>
      <c r="C61" s="7" t="s">
        <v>206</v>
      </c>
      <c r="D61" s="3" t="s">
        <v>31</v>
      </c>
      <c r="E61" s="4">
        <v>45662</v>
      </c>
      <c r="F61" s="4" t="s">
        <v>204</v>
      </c>
      <c r="G61" s="4">
        <v>45663</v>
      </c>
      <c r="H61" s="4" t="s">
        <v>100</v>
      </c>
      <c r="I61" s="4" t="s">
        <v>24</v>
      </c>
      <c r="J61" s="4" t="s">
        <v>25</v>
      </c>
      <c r="K61" s="26">
        <v>1894.24</v>
      </c>
      <c r="L61" s="27">
        <v>345</v>
      </c>
      <c r="M61" s="5">
        <v>1.5</v>
      </c>
      <c r="N61" s="35">
        <f t="shared" si="1"/>
        <v>517.5</v>
      </c>
      <c r="O61" s="36">
        <f>IFERROR(IF(Tabela13[[#This Row],[Valor total Pass. Aéreas]]+Tabela13[[#This Row],[Total Diárias Pagas]]=0,0,Tabela13[[#This Row],[Valor total Pass. Aéreas]]+Tabela13[[#This Row],[Total Diárias Pagas]]),0)</f>
        <v>2411.7399999999998</v>
      </c>
      <c r="P61" s="3" t="s">
        <v>26</v>
      </c>
      <c r="Q61" s="6" t="str">
        <f>IF(Tabela13[[#This Row],[Início]]="","",MONTH(Tabela13[[#This Row],[Início]])&amp;"/"&amp;YEAR(Tabela13[[#This Row],[Início]]))</f>
        <v>1/2025</v>
      </c>
      <c r="R61" s="18" t="s">
        <v>27</v>
      </c>
      <c r="S61" s="8"/>
    </row>
    <row r="62" spans="1:19" s="13" customFormat="1" ht="15.95" customHeight="1" x14ac:dyDescent="0.25">
      <c r="A62" s="2" t="s">
        <v>204</v>
      </c>
      <c r="B62" s="3" t="s">
        <v>207</v>
      </c>
      <c r="C62" s="7" t="s">
        <v>208</v>
      </c>
      <c r="D62" s="3" t="s">
        <v>31</v>
      </c>
      <c r="E62" s="4">
        <v>45664</v>
      </c>
      <c r="F62" s="4" t="s">
        <v>204</v>
      </c>
      <c r="G62" s="10">
        <v>45665</v>
      </c>
      <c r="H62" s="10" t="s">
        <v>100</v>
      </c>
      <c r="I62" s="10" t="s">
        <v>24</v>
      </c>
      <c r="J62" s="10" t="s">
        <v>25</v>
      </c>
      <c r="K62" s="28">
        <v>1282.8599999999999</v>
      </c>
      <c r="L62" s="27">
        <v>345</v>
      </c>
      <c r="M62" s="5">
        <v>1.5</v>
      </c>
      <c r="N62" s="37">
        <f t="shared" si="1"/>
        <v>517.5</v>
      </c>
      <c r="O62" s="38">
        <f>IFERROR(IF(Tabela13[[#This Row],[Valor total Pass. Aéreas]]+Tabela13[[#This Row],[Total Diárias Pagas]]=0,0,Tabela13[[#This Row],[Valor total Pass. Aéreas]]+Tabela13[[#This Row],[Total Diárias Pagas]]),0)</f>
        <v>1800.36</v>
      </c>
      <c r="P62" s="3" t="s">
        <v>26</v>
      </c>
      <c r="Q62" s="6" t="str">
        <f>IF(Tabela13[[#This Row],[Início]]="","",MONTH(Tabela13[[#This Row],[Início]])&amp;"/"&amp;YEAR(Tabela13[[#This Row],[Início]]))</f>
        <v>1/2025</v>
      </c>
      <c r="R62" s="18" t="s">
        <v>27</v>
      </c>
      <c r="S62" s="8"/>
    </row>
    <row r="63" spans="1:19" s="13" customFormat="1" ht="15.95" customHeight="1" x14ac:dyDescent="0.25">
      <c r="A63" s="2" t="s">
        <v>204</v>
      </c>
      <c r="B63" s="3" t="s">
        <v>209</v>
      </c>
      <c r="C63" s="7" t="s">
        <v>210</v>
      </c>
      <c r="D63" s="3" t="s">
        <v>31</v>
      </c>
      <c r="E63" s="4">
        <v>45669</v>
      </c>
      <c r="F63" s="4" t="s">
        <v>204</v>
      </c>
      <c r="G63" s="10">
        <v>45670</v>
      </c>
      <c r="H63" s="10" t="s">
        <v>100</v>
      </c>
      <c r="I63" s="10" t="s">
        <v>24</v>
      </c>
      <c r="J63" s="10" t="s">
        <v>25</v>
      </c>
      <c r="K63" s="28">
        <v>1081.76</v>
      </c>
      <c r="L63" s="27">
        <v>345</v>
      </c>
      <c r="M63" s="5">
        <v>1.5</v>
      </c>
      <c r="N63" s="35">
        <f t="shared" si="1"/>
        <v>517.5</v>
      </c>
      <c r="O63" s="36">
        <f>IFERROR(IF(Tabela13[[#This Row],[Valor total Pass. Aéreas]]+Tabela13[[#This Row],[Total Diárias Pagas]]=0,0,Tabela13[[#This Row],[Valor total Pass. Aéreas]]+Tabela13[[#This Row],[Total Diárias Pagas]]),0)</f>
        <v>1599.26</v>
      </c>
      <c r="P63" s="3" t="s">
        <v>26</v>
      </c>
      <c r="Q63" s="6" t="str">
        <f>IF(Tabela13[[#This Row],[Início]]="","",MONTH(Tabela13[[#This Row],[Início]])&amp;"/"&amp;YEAR(Tabela13[[#This Row],[Início]]))</f>
        <v>1/2025</v>
      </c>
      <c r="R63" s="18" t="s">
        <v>27</v>
      </c>
      <c r="S63" s="8"/>
    </row>
    <row r="64" spans="1:19" s="13" customFormat="1" ht="15.95" customHeight="1" x14ac:dyDescent="0.25">
      <c r="A64" s="2" t="s">
        <v>211</v>
      </c>
      <c r="B64" s="3" t="s">
        <v>212</v>
      </c>
      <c r="C64" s="7" t="s">
        <v>213</v>
      </c>
      <c r="D64" s="3" t="s">
        <v>56</v>
      </c>
      <c r="E64" s="4">
        <v>45670</v>
      </c>
      <c r="F64" s="4" t="s">
        <v>211</v>
      </c>
      <c r="G64" s="10">
        <v>45673</v>
      </c>
      <c r="H64" s="10" t="s">
        <v>214</v>
      </c>
      <c r="I64" s="10" t="s">
        <v>148</v>
      </c>
      <c r="J64" s="10" t="s">
        <v>37</v>
      </c>
      <c r="K64" s="28" t="s">
        <v>215</v>
      </c>
      <c r="L64" s="27">
        <v>311</v>
      </c>
      <c r="M64" s="5">
        <v>3.5</v>
      </c>
      <c r="N64" s="35">
        <f t="shared" si="1"/>
        <v>1088.5</v>
      </c>
      <c r="O64" s="36">
        <v>1088.5</v>
      </c>
      <c r="P64" s="3" t="s">
        <v>26</v>
      </c>
      <c r="Q64" s="6" t="str">
        <f>IF(Tabela13[[#This Row],[Início]]="","",MONTH(Tabela13[[#This Row],[Início]])&amp;"/"&amp;YEAR(Tabela13[[#This Row],[Início]]))</f>
        <v>1/2025</v>
      </c>
      <c r="R64" s="18" t="s">
        <v>216</v>
      </c>
      <c r="S64" s="8"/>
    </row>
    <row r="65" spans="1:19" s="13" customFormat="1" ht="15.95" customHeight="1" x14ac:dyDescent="0.25">
      <c r="A65" s="2" t="s">
        <v>211</v>
      </c>
      <c r="B65" s="3" t="s">
        <v>212</v>
      </c>
      <c r="C65" s="7" t="s">
        <v>213</v>
      </c>
      <c r="D65" s="3" t="s">
        <v>56</v>
      </c>
      <c r="E65" s="4">
        <v>45679</v>
      </c>
      <c r="F65" s="4" t="s">
        <v>211</v>
      </c>
      <c r="G65" s="10">
        <v>45681</v>
      </c>
      <c r="H65" s="10" t="s">
        <v>217</v>
      </c>
      <c r="I65" s="10" t="s">
        <v>148</v>
      </c>
      <c r="J65" s="10" t="s">
        <v>37</v>
      </c>
      <c r="K65" s="41">
        <v>0</v>
      </c>
      <c r="L65" s="30">
        <v>311</v>
      </c>
      <c r="M65" s="5">
        <v>2.5</v>
      </c>
      <c r="N65" s="35">
        <f t="shared" si="1"/>
        <v>777.5</v>
      </c>
      <c r="O65" s="36">
        <f>IFERROR(IF(Tabela13[[#This Row],[Valor total Pass. Aéreas]]+Tabela13[[#This Row],[Total Diárias Pagas]]=0,0,Tabela13[[#This Row],[Valor total Pass. Aéreas]]+Tabela13[[#This Row],[Total Diárias Pagas]]),0)</f>
        <v>777.5</v>
      </c>
      <c r="P65" s="3" t="s">
        <v>26</v>
      </c>
      <c r="Q65" s="6" t="str">
        <f>IF(Tabela13[[#This Row],[Início]]="","",MONTH(Tabela13[[#This Row],[Início]])&amp;"/"&amp;YEAR(Tabela13[[#This Row],[Início]]))</f>
        <v>1/2025</v>
      </c>
      <c r="R65" s="18" t="s">
        <v>218</v>
      </c>
      <c r="S65" s="8"/>
    </row>
    <row r="66" spans="1:19" s="13" customFormat="1" ht="15.95" customHeight="1" x14ac:dyDescent="0.25">
      <c r="A66" s="2" t="s">
        <v>211</v>
      </c>
      <c r="B66" s="3" t="s">
        <v>212</v>
      </c>
      <c r="C66" s="7" t="s">
        <v>213</v>
      </c>
      <c r="D66" s="3" t="s">
        <v>56</v>
      </c>
      <c r="E66" s="4">
        <v>45666</v>
      </c>
      <c r="F66" s="4" t="s">
        <v>211</v>
      </c>
      <c r="G66" s="10">
        <v>45667</v>
      </c>
      <c r="H66" s="10" t="s">
        <v>214</v>
      </c>
      <c r="I66" s="10" t="s">
        <v>148</v>
      </c>
      <c r="J66" s="10" t="s">
        <v>37</v>
      </c>
      <c r="K66" s="28" t="s">
        <v>38</v>
      </c>
      <c r="L66" s="27">
        <v>311</v>
      </c>
      <c r="M66" s="5">
        <v>1.5</v>
      </c>
      <c r="N66" s="35">
        <f t="shared" ref="N66:N89" si="2">IFERROR(IF(M66=0,0,L66*M66),0)</f>
        <v>466.5</v>
      </c>
      <c r="O66" s="36">
        <v>466.5</v>
      </c>
      <c r="P66" s="3" t="s">
        <v>26</v>
      </c>
      <c r="Q66" s="6" t="str">
        <f>IF(Tabela13[[#This Row],[Início]]="","",MONTH(Tabela13[[#This Row],[Início]])&amp;"/"&amp;YEAR(Tabela13[[#This Row],[Início]]))</f>
        <v>1/2025</v>
      </c>
      <c r="R66" s="18" t="s">
        <v>219</v>
      </c>
      <c r="S66" s="8"/>
    </row>
    <row r="67" spans="1:19" s="13" customFormat="1" ht="15.95" customHeight="1" x14ac:dyDescent="0.25">
      <c r="A67" s="2" t="s">
        <v>220</v>
      </c>
      <c r="B67" s="3" t="s">
        <v>221</v>
      </c>
      <c r="C67" s="7" t="s">
        <v>222</v>
      </c>
      <c r="D67" s="3" t="s">
        <v>223</v>
      </c>
      <c r="E67" s="4">
        <v>45667</v>
      </c>
      <c r="F67" s="4" t="s">
        <v>220</v>
      </c>
      <c r="G67" s="4">
        <v>45671</v>
      </c>
      <c r="H67" s="10" t="s">
        <v>224</v>
      </c>
      <c r="I67" s="10" t="s">
        <v>24</v>
      </c>
      <c r="J67" s="10" t="s">
        <v>25</v>
      </c>
      <c r="K67" s="28">
        <v>7078.17</v>
      </c>
      <c r="L67" s="27">
        <v>311</v>
      </c>
      <c r="M67" s="5">
        <v>0</v>
      </c>
      <c r="N67" s="35">
        <f t="shared" si="2"/>
        <v>0</v>
      </c>
      <c r="O67" s="36">
        <f>IFERROR(IF(Tabela13[[#This Row],[Valor total Pass. Aéreas]]+Tabela13[[#This Row],[Total Diárias Pagas]]=0,0,Tabela13[[#This Row],[Valor total Pass. Aéreas]]+Tabela13[[#This Row],[Total Diárias Pagas]]),0)</f>
        <v>7078.17</v>
      </c>
      <c r="P67" s="3" t="s">
        <v>26</v>
      </c>
      <c r="Q67" s="6" t="str">
        <f>IF(Tabela13[[#This Row],[Início]]="","",MONTH(Tabela13[[#This Row],[Início]])&amp;"/"&amp;YEAR(Tabela13[[#This Row],[Início]]))</f>
        <v>1/2025</v>
      </c>
      <c r="R67" s="18" t="s">
        <v>117</v>
      </c>
      <c r="S67" s="8"/>
    </row>
    <row r="68" spans="1:19" s="13" customFormat="1" ht="15.95" customHeight="1" x14ac:dyDescent="0.25">
      <c r="A68" s="2" t="s">
        <v>225</v>
      </c>
      <c r="B68" s="3" t="s">
        <v>226</v>
      </c>
      <c r="C68" s="7" t="s">
        <v>227</v>
      </c>
      <c r="D68" s="3" t="s">
        <v>22</v>
      </c>
      <c r="E68" s="4">
        <v>45679</v>
      </c>
      <c r="F68" s="4" t="s">
        <v>225</v>
      </c>
      <c r="G68" s="10">
        <v>45684</v>
      </c>
      <c r="H68" s="10" t="s">
        <v>228</v>
      </c>
      <c r="I68" s="10" t="s">
        <v>24</v>
      </c>
      <c r="J68" s="10" t="s">
        <v>25</v>
      </c>
      <c r="K68" s="41">
        <v>2474.0500000000002</v>
      </c>
      <c r="L68" s="30">
        <v>345</v>
      </c>
      <c r="M68" s="5">
        <v>0</v>
      </c>
      <c r="N68" s="35">
        <f t="shared" si="2"/>
        <v>0</v>
      </c>
      <c r="O68" s="36">
        <f>IFERROR(IF(Tabela13[[#This Row],[Valor total Pass. Aéreas]]+Tabela13[[#This Row],[Total Diárias Pagas]]=0,0,Tabela13[[#This Row],[Valor total Pass. Aéreas]]+Tabela13[[#This Row],[Total Diárias Pagas]]),0)</f>
        <v>2474.0500000000002</v>
      </c>
      <c r="P68" s="3" t="s">
        <v>26</v>
      </c>
      <c r="Q68" s="6" t="str">
        <f>IF(Tabela13[[#This Row],[Início]]="","",MONTH(Tabela13[[#This Row],[Início]])&amp;"/"&amp;YEAR(Tabela13[[#This Row],[Início]]))</f>
        <v>1/2025</v>
      </c>
      <c r="R68" s="18" t="s">
        <v>117</v>
      </c>
      <c r="S68" s="8"/>
    </row>
    <row r="69" spans="1:19" s="13" customFormat="1" ht="15.95" customHeight="1" x14ac:dyDescent="0.25">
      <c r="A69" s="2" t="s">
        <v>229</v>
      </c>
      <c r="B69" s="3" t="s">
        <v>230</v>
      </c>
      <c r="C69" s="7" t="s">
        <v>231</v>
      </c>
      <c r="D69" s="3" t="s">
        <v>31</v>
      </c>
      <c r="E69" s="4">
        <v>45669</v>
      </c>
      <c r="F69" s="4" t="s">
        <v>229</v>
      </c>
      <c r="G69" s="10">
        <v>45671</v>
      </c>
      <c r="H69" s="10" t="s">
        <v>232</v>
      </c>
      <c r="I69" s="10" t="s">
        <v>24</v>
      </c>
      <c r="J69" s="10" t="s">
        <v>25</v>
      </c>
      <c r="K69" s="28">
        <v>3394.63</v>
      </c>
      <c r="L69" s="27">
        <v>345</v>
      </c>
      <c r="M69" s="5">
        <v>2.5</v>
      </c>
      <c r="N69" s="35">
        <f t="shared" si="2"/>
        <v>862.5</v>
      </c>
      <c r="O69" s="36">
        <f>IFERROR(IF(Tabela13[[#This Row],[Valor total Pass. Aéreas]]+Tabela13[[#This Row],[Total Diárias Pagas]]=0,0,Tabela13[[#This Row],[Valor total Pass. Aéreas]]+Tabela13[[#This Row],[Total Diárias Pagas]]),0)</f>
        <v>4257.13</v>
      </c>
      <c r="P69" s="3" t="s">
        <v>26</v>
      </c>
      <c r="Q69" s="6" t="str">
        <f>IF(Tabela13[[#This Row],[Início]]="","",MONTH(Tabela13[[#This Row],[Início]])&amp;"/"&amp;YEAR(Tabela13[[#This Row],[Início]]))</f>
        <v>1/2025</v>
      </c>
      <c r="R69" s="18" t="s">
        <v>27</v>
      </c>
      <c r="S69" s="8"/>
    </row>
    <row r="70" spans="1:19" s="13" customFormat="1" ht="15.95" customHeight="1" x14ac:dyDescent="0.25">
      <c r="A70" s="2" t="s">
        <v>233</v>
      </c>
      <c r="B70" s="3" t="s">
        <v>234</v>
      </c>
      <c r="C70" s="7" t="s">
        <v>235</v>
      </c>
      <c r="D70" s="3" t="s">
        <v>31</v>
      </c>
      <c r="E70" s="4">
        <v>45675</v>
      </c>
      <c r="F70" s="4" t="s">
        <v>233</v>
      </c>
      <c r="G70" s="4">
        <v>45677</v>
      </c>
      <c r="H70" s="10" t="s">
        <v>100</v>
      </c>
      <c r="I70" s="10" t="s">
        <v>45</v>
      </c>
      <c r="J70" s="10" t="s">
        <v>37</v>
      </c>
      <c r="K70" s="28" t="s">
        <v>38</v>
      </c>
      <c r="L70" s="27">
        <v>345</v>
      </c>
      <c r="M70" s="5">
        <v>2.5</v>
      </c>
      <c r="N70" s="35">
        <f t="shared" si="2"/>
        <v>862.5</v>
      </c>
      <c r="O70" s="36">
        <v>862.5</v>
      </c>
      <c r="P70" s="3" t="s">
        <v>26</v>
      </c>
      <c r="Q70" s="6" t="str">
        <f>IF(Tabela13[[#This Row],[Início]]="","",MONTH(Tabela13[[#This Row],[Início]])&amp;"/"&amp;YEAR(Tabela13[[#This Row],[Início]]))</f>
        <v>1/2025</v>
      </c>
      <c r="R70" s="18" t="s">
        <v>27</v>
      </c>
      <c r="S70" s="8"/>
    </row>
    <row r="71" spans="1:19" s="13" customFormat="1" ht="15.95" customHeight="1" x14ac:dyDescent="0.25">
      <c r="A71" s="2" t="s">
        <v>236</v>
      </c>
      <c r="B71" s="3" t="s">
        <v>237</v>
      </c>
      <c r="C71" s="7" t="s">
        <v>238</v>
      </c>
      <c r="D71" s="3" t="s">
        <v>22</v>
      </c>
      <c r="E71" s="4">
        <v>45671</v>
      </c>
      <c r="F71" s="4" t="s">
        <v>236</v>
      </c>
      <c r="G71" s="4">
        <v>45672</v>
      </c>
      <c r="H71" s="4" t="s">
        <v>23</v>
      </c>
      <c r="I71" s="4" t="s">
        <v>24</v>
      </c>
      <c r="J71" s="4" t="s">
        <v>25</v>
      </c>
      <c r="K71" s="26">
        <v>3494.2</v>
      </c>
      <c r="L71" s="27">
        <v>345</v>
      </c>
      <c r="M71" s="5">
        <v>1.5</v>
      </c>
      <c r="N71" s="35">
        <f t="shared" si="2"/>
        <v>517.5</v>
      </c>
      <c r="O71" s="36">
        <f>IFERROR(IF(Tabela13[[#This Row],[Valor total Pass. Aéreas]]+Tabela13[[#This Row],[Total Diárias Pagas]]=0,0,Tabela13[[#This Row],[Valor total Pass. Aéreas]]+Tabela13[[#This Row],[Total Diárias Pagas]]),0)</f>
        <v>4011.7</v>
      </c>
      <c r="P71" s="3" t="s">
        <v>26</v>
      </c>
      <c r="Q71" s="6" t="str">
        <f>IF(Tabela13[[#This Row],[Início]]="","",MONTH(Tabela13[[#This Row],[Início]])&amp;"/"&amp;YEAR(Tabela13[[#This Row],[Início]]))</f>
        <v>1/2025</v>
      </c>
      <c r="R71" s="18" t="s">
        <v>27</v>
      </c>
      <c r="S71" s="8"/>
    </row>
    <row r="72" spans="1:19" s="13" customFormat="1" ht="15.95" customHeight="1" x14ac:dyDescent="0.25">
      <c r="A72" s="2" t="s">
        <v>236</v>
      </c>
      <c r="B72" s="3" t="s">
        <v>239</v>
      </c>
      <c r="C72" s="7" t="s">
        <v>240</v>
      </c>
      <c r="D72" s="3" t="s">
        <v>22</v>
      </c>
      <c r="E72" s="4">
        <v>45678</v>
      </c>
      <c r="F72" s="4" t="s">
        <v>236</v>
      </c>
      <c r="G72" s="4">
        <v>45679</v>
      </c>
      <c r="H72" s="10" t="s">
        <v>23</v>
      </c>
      <c r="I72" s="10" t="s">
        <v>36</v>
      </c>
      <c r="J72" s="10" t="s">
        <v>37</v>
      </c>
      <c r="K72" s="28" t="s">
        <v>38</v>
      </c>
      <c r="L72" s="27">
        <v>345</v>
      </c>
      <c r="M72" s="5">
        <v>1.5</v>
      </c>
      <c r="N72" s="35">
        <f t="shared" si="2"/>
        <v>517.5</v>
      </c>
      <c r="O72" s="36">
        <v>517.5</v>
      </c>
      <c r="P72" s="3" t="s">
        <v>26</v>
      </c>
      <c r="Q72" s="6" t="str">
        <f>IF(Tabela13[[#This Row],[Início]]="","",MONTH(Tabela13[[#This Row],[Início]])&amp;"/"&amp;YEAR(Tabela13[[#This Row],[Início]]))</f>
        <v>1/2025</v>
      </c>
      <c r="R72" s="18" t="s">
        <v>27</v>
      </c>
      <c r="S72" s="8"/>
    </row>
    <row r="73" spans="1:19" s="13" customFormat="1" ht="15.95" customHeight="1" x14ac:dyDescent="0.25">
      <c r="A73" s="2" t="s">
        <v>236</v>
      </c>
      <c r="B73" s="3" t="s">
        <v>241</v>
      </c>
      <c r="C73" s="7" t="s">
        <v>242</v>
      </c>
      <c r="D73" s="3" t="s">
        <v>67</v>
      </c>
      <c r="E73" s="4">
        <v>45665</v>
      </c>
      <c r="F73" s="4" t="s">
        <v>236</v>
      </c>
      <c r="G73" s="10">
        <v>45665</v>
      </c>
      <c r="H73" s="10" t="s">
        <v>23</v>
      </c>
      <c r="I73" s="10" t="s">
        <v>148</v>
      </c>
      <c r="J73" s="10" t="s">
        <v>37</v>
      </c>
      <c r="K73" s="28" t="s">
        <v>38</v>
      </c>
      <c r="L73" s="27">
        <v>311</v>
      </c>
      <c r="M73" s="5">
        <v>0.5</v>
      </c>
      <c r="N73" s="35">
        <f t="shared" si="2"/>
        <v>155.5</v>
      </c>
      <c r="O73" s="36">
        <v>155.5</v>
      </c>
      <c r="P73" s="3" t="s">
        <v>26</v>
      </c>
      <c r="Q73" s="6" t="str">
        <f>IF(Tabela13[[#This Row],[Início]]="","",MONTH(Tabela13[[#This Row],[Início]])&amp;"/"&amp;YEAR(Tabela13[[#This Row],[Início]]))</f>
        <v>1/2025</v>
      </c>
      <c r="R73" s="18" t="s">
        <v>243</v>
      </c>
      <c r="S73" s="8"/>
    </row>
    <row r="74" spans="1:19" s="13" customFormat="1" ht="15.95" customHeight="1" x14ac:dyDescent="0.25">
      <c r="A74" s="2" t="s">
        <v>244</v>
      </c>
      <c r="B74" s="3" t="s">
        <v>245</v>
      </c>
      <c r="C74" s="7" t="s">
        <v>246</v>
      </c>
      <c r="D74" s="3" t="s">
        <v>31</v>
      </c>
      <c r="E74" s="4">
        <v>45685</v>
      </c>
      <c r="F74" s="4" t="s">
        <v>244</v>
      </c>
      <c r="G74" s="4">
        <v>45687</v>
      </c>
      <c r="H74" s="4" t="s">
        <v>214</v>
      </c>
      <c r="I74" s="4" t="s">
        <v>24</v>
      </c>
      <c r="J74" s="4" t="s">
        <v>25</v>
      </c>
      <c r="K74" s="26">
        <v>922.09</v>
      </c>
      <c r="L74" s="27">
        <v>345</v>
      </c>
      <c r="M74" s="5">
        <v>2.5</v>
      </c>
      <c r="N74" s="35">
        <f t="shared" si="2"/>
        <v>862.5</v>
      </c>
      <c r="O74" s="36">
        <f>IFERROR(IF(Tabela13[[#This Row],[Valor total Pass. Aéreas]]+Tabela13[[#This Row],[Total Diárias Pagas]]=0,0,Tabela13[[#This Row],[Valor total Pass. Aéreas]]+Tabela13[[#This Row],[Total Diárias Pagas]]),0)</f>
        <v>1784.5900000000001</v>
      </c>
      <c r="P74" s="3" t="s">
        <v>26</v>
      </c>
      <c r="Q74" s="6" t="str">
        <f>IF(Tabela13[[#This Row],[Início]]="","",MONTH(Tabela13[[#This Row],[Início]])&amp;"/"&amp;YEAR(Tabela13[[#This Row],[Início]]))</f>
        <v>1/2025</v>
      </c>
      <c r="R74" s="18" t="s">
        <v>27</v>
      </c>
      <c r="S74" s="8"/>
    </row>
    <row r="75" spans="1:19" s="13" customFormat="1" ht="15.95" customHeight="1" x14ac:dyDescent="0.25">
      <c r="A75" s="2" t="s">
        <v>247</v>
      </c>
      <c r="B75" s="3" t="s">
        <v>248</v>
      </c>
      <c r="C75" s="7" t="s">
        <v>249</v>
      </c>
      <c r="D75" s="3" t="s">
        <v>22</v>
      </c>
      <c r="E75" s="4">
        <v>45665</v>
      </c>
      <c r="F75" s="4" t="s">
        <v>247</v>
      </c>
      <c r="G75" s="10">
        <v>45666</v>
      </c>
      <c r="H75" s="10" t="s">
        <v>44</v>
      </c>
      <c r="I75" s="10" t="s">
        <v>24</v>
      </c>
      <c r="J75" s="10" t="s">
        <v>25</v>
      </c>
      <c r="K75" s="28">
        <v>1065.42</v>
      </c>
      <c r="L75" s="27">
        <v>438</v>
      </c>
      <c r="M75" s="5">
        <v>1.5</v>
      </c>
      <c r="N75" s="35">
        <f t="shared" si="2"/>
        <v>657</v>
      </c>
      <c r="O75" s="36">
        <f>IFERROR(IF(Tabela13[[#This Row],[Valor total Pass. Aéreas]]+Tabela13[[#This Row],[Total Diárias Pagas]]=0,0,Tabela13[[#This Row],[Valor total Pass. Aéreas]]+Tabela13[[#This Row],[Total Diárias Pagas]]),0)</f>
        <v>1722.42</v>
      </c>
      <c r="P75" s="3" t="s">
        <v>26</v>
      </c>
      <c r="Q75" s="6" t="str">
        <f>IF(Tabela13[[#This Row],[Início]]="","",MONTH(Tabela13[[#This Row],[Início]])&amp;"/"&amp;YEAR(Tabela13[[#This Row],[Início]]))</f>
        <v>1/2025</v>
      </c>
      <c r="R75" s="18" t="s">
        <v>27</v>
      </c>
      <c r="S75" s="8"/>
    </row>
    <row r="76" spans="1:19" s="13" customFormat="1" ht="15.95" customHeight="1" x14ac:dyDescent="0.25">
      <c r="A76" s="2" t="s">
        <v>247</v>
      </c>
      <c r="B76" s="3" t="s">
        <v>250</v>
      </c>
      <c r="C76" s="7" t="s">
        <v>251</v>
      </c>
      <c r="D76" s="3" t="s">
        <v>22</v>
      </c>
      <c r="E76" s="4">
        <v>45663</v>
      </c>
      <c r="F76" s="4" t="s">
        <v>247</v>
      </c>
      <c r="G76" s="10">
        <v>45664</v>
      </c>
      <c r="H76" s="10" t="s">
        <v>44</v>
      </c>
      <c r="I76" s="10" t="s">
        <v>24</v>
      </c>
      <c r="J76" s="10" t="s">
        <v>25</v>
      </c>
      <c r="K76" s="28">
        <v>886.46</v>
      </c>
      <c r="L76" s="27">
        <v>345</v>
      </c>
      <c r="M76" s="5">
        <v>1.5</v>
      </c>
      <c r="N76" s="35">
        <f t="shared" si="2"/>
        <v>517.5</v>
      </c>
      <c r="O76" s="36">
        <f>IFERROR(IF(Tabela13[[#This Row],[Valor total Pass. Aéreas]]+Tabela13[[#This Row],[Total Diárias Pagas]]=0,0,Tabela13[[#This Row],[Valor total Pass. Aéreas]]+Tabela13[[#This Row],[Total Diárias Pagas]]),0)</f>
        <v>1403.96</v>
      </c>
      <c r="P76" s="3" t="s">
        <v>26</v>
      </c>
      <c r="Q76" s="6" t="str">
        <f>IF(Tabela13[[#This Row],[Início]]="","",MONTH(Tabela13[[#This Row],[Início]])&amp;"/"&amp;YEAR(Tabela13[[#This Row],[Início]]))</f>
        <v>1/2025</v>
      </c>
      <c r="R76" s="18" t="s">
        <v>27</v>
      </c>
      <c r="S76" s="8"/>
    </row>
    <row r="77" spans="1:19" s="13" customFormat="1" ht="15.95" customHeight="1" x14ac:dyDescent="0.25">
      <c r="A77" s="2" t="s">
        <v>247</v>
      </c>
      <c r="B77" s="3" t="s">
        <v>252</v>
      </c>
      <c r="C77" s="7" t="s">
        <v>253</v>
      </c>
      <c r="D77" s="3" t="s">
        <v>22</v>
      </c>
      <c r="E77" s="4">
        <v>45665</v>
      </c>
      <c r="F77" s="4" t="s">
        <v>247</v>
      </c>
      <c r="G77" s="10">
        <v>45666</v>
      </c>
      <c r="H77" s="10" t="s">
        <v>44</v>
      </c>
      <c r="I77" s="10" t="s">
        <v>24</v>
      </c>
      <c r="J77" s="10" t="s">
        <v>25</v>
      </c>
      <c r="K77" s="28">
        <v>886.46</v>
      </c>
      <c r="L77" s="27">
        <v>345</v>
      </c>
      <c r="M77" s="5">
        <v>1.5</v>
      </c>
      <c r="N77" s="35">
        <f t="shared" si="2"/>
        <v>517.5</v>
      </c>
      <c r="O77" s="36">
        <f>IFERROR(IF(Tabela13[[#This Row],[Valor total Pass. Aéreas]]+Tabela13[[#This Row],[Total Diárias Pagas]]=0,0,Tabela13[[#This Row],[Valor total Pass. Aéreas]]+Tabela13[[#This Row],[Total Diárias Pagas]]),0)</f>
        <v>1403.96</v>
      </c>
      <c r="P77" s="3" t="s">
        <v>26</v>
      </c>
      <c r="Q77" s="6" t="str">
        <f>IF(Tabela13[[#This Row],[Início]]="","",MONTH(Tabela13[[#This Row],[Início]])&amp;"/"&amp;YEAR(Tabela13[[#This Row],[Início]]))</f>
        <v>1/2025</v>
      </c>
      <c r="R77" s="18" t="s">
        <v>27</v>
      </c>
      <c r="S77" s="8"/>
    </row>
    <row r="78" spans="1:19" s="13" customFormat="1" ht="15.95" customHeight="1" x14ac:dyDescent="0.25">
      <c r="A78" s="2" t="s">
        <v>254</v>
      </c>
      <c r="B78" s="3" t="s">
        <v>255</v>
      </c>
      <c r="C78" s="7" t="s">
        <v>256</v>
      </c>
      <c r="D78" s="3" t="s">
        <v>257</v>
      </c>
      <c r="E78" s="4">
        <v>45679</v>
      </c>
      <c r="F78" s="4" t="s">
        <v>258</v>
      </c>
      <c r="G78" s="4">
        <v>45680</v>
      </c>
      <c r="H78" s="10" t="s">
        <v>81</v>
      </c>
      <c r="I78" s="10" t="s">
        <v>24</v>
      </c>
      <c r="J78" s="10" t="s">
        <v>25</v>
      </c>
      <c r="K78" s="28">
        <v>2919.27</v>
      </c>
      <c r="L78" s="27">
        <v>345</v>
      </c>
      <c r="M78" s="19">
        <v>1.5</v>
      </c>
      <c r="N78" s="35">
        <f t="shared" si="2"/>
        <v>517.5</v>
      </c>
      <c r="O78" s="36">
        <f>IFERROR(IF(Tabela13[[#This Row],[Valor total Pass. Aéreas]]+Tabela13[[#This Row],[Total Diárias Pagas]]=0,0,Tabela13[[#This Row],[Valor total Pass. Aéreas]]+Tabela13[[#This Row],[Total Diárias Pagas]]),0)</f>
        <v>3436.77</v>
      </c>
      <c r="P78" s="3" t="s">
        <v>26</v>
      </c>
      <c r="Q78" s="6" t="str">
        <f>IF(Tabela13[[#This Row],[Início]]="","",MONTH(Tabela13[[#This Row],[Início]])&amp;"/"&amp;YEAR(Tabela13[[#This Row],[Início]]))</f>
        <v>1/2025</v>
      </c>
      <c r="R78" s="18" t="s">
        <v>259</v>
      </c>
      <c r="S78" s="8"/>
    </row>
    <row r="79" spans="1:19" s="13" customFormat="1" ht="15.95" customHeight="1" x14ac:dyDescent="0.25">
      <c r="A79" s="2" t="s">
        <v>254</v>
      </c>
      <c r="B79" s="3" t="s">
        <v>260</v>
      </c>
      <c r="C79" s="7" t="s">
        <v>261</v>
      </c>
      <c r="D79" s="3" t="s">
        <v>262</v>
      </c>
      <c r="E79" s="4">
        <v>45679</v>
      </c>
      <c r="F79" s="4" t="s">
        <v>258</v>
      </c>
      <c r="G79" s="4">
        <v>45680</v>
      </c>
      <c r="H79" s="4" t="s">
        <v>111</v>
      </c>
      <c r="I79" s="4" t="s">
        <v>24</v>
      </c>
      <c r="J79" s="4" t="s">
        <v>263</v>
      </c>
      <c r="K79" s="26">
        <v>5273.78</v>
      </c>
      <c r="L79" s="26">
        <v>394</v>
      </c>
      <c r="M79" s="19">
        <v>1.5</v>
      </c>
      <c r="N79" s="35">
        <f t="shared" si="2"/>
        <v>591</v>
      </c>
      <c r="O79" s="36">
        <f>IFERROR(IF(Tabela13[[#This Row],[Valor total Pass. Aéreas]]+Tabela13[[#This Row],[Total Diárias Pagas]]=0,0,Tabela13[[#This Row],[Valor total Pass. Aéreas]]+Tabela13[[#This Row],[Total Diárias Pagas]]),0)</f>
        <v>5864.78</v>
      </c>
      <c r="P79" s="3" t="s">
        <v>26</v>
      </c>
      <c r="Q79" s="6" t="str">
        <f>IF(Tabela13[[#This Row],[Início]]="","",MONTH(Tabela13[[#This Row],[Início]])&amp;"/"&amp;YEAR(Tabela13[[#This Row],[Início]]))</f>
        <v>1/2025</v>
      </c>
      <c r="R79" s="18" t="s">
        <v>112</v>
      </c>
      <c r="S79" s="8"/>
    </row>
    <row r="80" spans="1:19" s="13" customFormat="1" ht="15.95" customHeight="1" x14ac:dyDescent="0.25">
      <c r="A80" s="2" t="s">
        <v>254</v>
      </c>
      <c r="B80" s="3" t="s">
        <v>264</v>
      </c>
      <c r="C80" s="7" t="s">
        <v>265</v>
      </c>
      <c r="D80" s="3" t="s">
        <v>266</v>
      </c>
      <c r="E80" s="4">
        <v>45679</v>
      </c>
      <c r="F80" s="4" t="s">
        <v>258</v>
      </c>
      <c r="G80" s="10">
        <v>45680</v>
      </c>
      <c r="H80" s="10" t="s">
        <v>111</v>
      </c>
      <c r="I80" s="10" t="s">
        <v>24</v>
      </c>
      <c r="J80" s="10" t="s">
        <v>263</v>
      </c>
      <c r="K80" s="41">
        <v>5273.78</v>
      </c>
      <c r="L80" s="30">
        <v>394</v>
      </c>
      <c r="M80" s="19">
        <v>1.5</v>
      </c>
      <c r="N80" s="35">
        <f t="shared" si="2"/>
        <v>591</v>
      </c>
      <c r="O80" s="36">
        <f>IFERROR(IF(Tabela13[[#This Row],[Valor total Pass. Aéreas]]+Tabela13[[#This Row],[Total Diárias Pagas]]=0,0,Tabela13[[#This Row],[Valor total Pass. Aéreas]]+Tabela13[[#This Row],[Total Diárias Pagas]]),0)</f>
        <v>5864.78</v>
      </c>
      <c r="P80" s="3" t="s">
        <v>26</v>
      </c>
      <c r="Q80" s="6" t="str">
        <f>IF(Tabela13[[#This Row],[Início]]="","",MONTH(Tabela13[[#This Row],[Início]])&amp;"/"&amp;YEAR(Tabela13[[#This Row],[Início]]))</f>
        <v>1/2025</v>
      </c>
      <c r="R80" s="18" t="s">
        <v>112</v>
      </c>
      <c r="S80" s="8"/>
    </row>
    <row r="81" spans="1:19" s="13" customFormat="1" ht="15.95" customHeight="1" x14ac:dyDescent="0.25">
      <c r="A81" s="2" t="s">
        <v>254</v>
      </c>
      <c r="B81" s="3" t="s">
        <v>267</v>
      </c>
      <c r="C81" s="7" t="s">
        <v>268</v>
      </c>
      <c r="D81" s="3" t="s">
        <v>269</v>
      </c>
      <c r="E81" s="4">
        <v>45679</v>
      </c>
      <c r="F81" s="4" t="s">
        <v>258</v>
      </c>
      <c r="G81" s="10">
        <v>45680</v>
      </c>
      <c r="H81" s="10" t="s">
        <v>111</v>
      </c>
      <c r="I81" s="10" t="s">
        <v>24</v>
      </c>
      <c r="J81" s="10" t="s">
        <v>263</v>
      </c>
      <c r="K81" s="28">
        <v>5068.41</v>
      </c>
      <c r="L81" s="27">
        <v>394</v>
      </c>
      <c r="M81" s="19">
        <v>1.5</v>
      </c>
      <c r="N81" s="35">
        <f t="shared" si="2"/>
        <v>591</v>
      </c>
      <c r="O81" s="36">
        <f>IFERROR(IF(Tabela13[[#This Row],[Valor total Pass. Aéreas]]+Tabela13[[#This Row],[Total Diárias Pagas]]=0,0,Tabela13[[#This Row],[Valor total Pass. Aéreas]]+Tabela13[[#This Row],[Total Diárias Pagas]]),0)</f>
        <v>5659.41</v>
      </c>
      <c r="P81" s="3" t="s">
        <v>26</v>
      </c>
      <c r="Q81" s="6" t="str">
        <f>IF(Tabela13[[#This Row],[Início]]="","",MONTH(Tabela13[[#This Row],[Início]])&amp;"/"&amp;YEAR(Tabela13[[#This Row],[Início]]))</f>
        <v>1/2025</v>
      </c>
      <c r="R81" s="18" t="s">
        <v>112</v>
      </c>
      <c r="S81" s="8"/>
    </row>
    <row r="82" spans="1:19" s="13" customFormat="1" ht="15.95" customHeight="1" x14ac:dyDescent="0.25">
      <c r="A82" s="2" t="s">
        <v>254</v>
      </c>
      <c r="B82" s="3" t="s">
        <v>270</v>
      </c>
      <c r="C82" s="7" t="s">
        <v>271</v>
      </c>
      <c r="D82" s="3" t="s">
        <v>272</v>
      </c>
      <c r="E82" s="4">
        <v>45679</v>
      </c>
      <c r="F82" s="4" t="s">
        <v>258</v>
      </c>
      <c r="G82" s="4">
        <v>45680</v>
      </c>
      <c r="H82" s="10" t="s">
        <v>111</v>
      </c>
      <c r="I82" s="10" t="s">
        <v>24</v>
      </c>
      <c r="J82" s="10" t="s">
        <v>263</v>
      </c>
      <c r="K82" s="28">
        <v>5273.78</v>
      </c>
      <c r="L82" s="27">
        <v>311</v>
      </c>
      <c r="M82" s="19">
        <v>0</v>
      </c>
      <c r="N82" s="35">
        <f t="shared" si="2"/>
        <v>0</v>
      </c>
      <c r="O82" s="36">
        <f>IFERROR(IF(Tabela13[[#This Row],[Valor total Pass. Aéreas]]+Tabela13[[#This Row],[Total Diárias Pagas]]=0,0,Tabela13[[#This Row],[Valor total Pass. Aéreas]]+Tabela13[[#This Row],[Total Diárias Pagas]]),0)</f>
        <v>5273.78</v>
      </c>
      <c r="P82" s="3" t="s">
        <v>26</v>
      </c>
      <c r="Q82" s="6" t="str">
        <f>IF(Tabela13[[#This Row],[Início]]="","",MONTH(Tabela13[[#This Row],[Início]])&amp;"/"&amp;YEAR(Tabela13[[#This Row],[Início]]))</f>
        <v>1/2025</v>
      </c>
      <c r="R82" s="18" t="s">
        <v>112</v>
      </c>
      <c r="S82" s="8"/>
    </row>
    <row r="83" spans="1:19" s="13" customFormat="1" ht="15.95" customHeight="1" x14ac:dyDescent="0.25">
      <c r="A83" s="2" t="s">
        <v>254</v>
      </c>
      <c r="B83" s="3" t="s">
        <v>273</v>
      </c>
      <c r="C83" s="7" t="s">
        <v>274</v>
      </c>
      <c r="D83" s="3" t="s">
        <v>272</v>
      </c>
      <c r="E83" s="4">
        <v>45679</v>
      </c>
      <c r="F83" s="4" t="s">
        <v>258</v>
      </c>
      <c r="G83" s="10">
        <v>45680</v>
      </c>
      <c r="H83" s="10" t="s">
        <v>111</v>
      </c>
      <c r="I83" s="10" t="s">
        <v>24</v>
      </c>
      <c r="J83" s="10" t="s">
        <v>263</v>
      </c>
      <c r="K83" s="41">
        <v>4877.3100000000004</v>
      </c>
      <c r="L83" s="30">
        <v>311</v>
      </c>
      <c r="M83" s="19">
        <v>0</v>
      </c>
      <c r="N83" s="35">
        <f t="shared" si="2"/>
        <v>0</v>
      </c>
      <c r="O83" s="36">
        <f>IFERROR(IF(Tabela13[[#This Row],[Valor total Pass. Aéreas]]+Tabela13[[#This Row],[Total Diárias Pagas]]=0,0,Tabela13[[#This Row],[Valor total Pass. Aéreas]]+Tabela13[[#This Row],[Total Diárias Pagas]]),0)</f>
        <v>4877.3100000000004</v>
      </c>
      <c r="P83" s="3" t="s">
        <v>26</v>
      </c>
      <c r="Q83" s="6" t="str">
        <f>IF(Tabela13[[#This Row],[Início]]="","",MONTH(Tabela13[[#This Row],[Início]])&amp;"/"&amp;YEAR(Tabela13[[#This Row],[Início]]))</f>
        <v>1/2025</v>
      </c>
      <c r="R83" s="18" t="s">
        <v>112</v>
      </c>
      <c r="S83" s="8"/>
    </row>
    <row r="84" spans="1:19" s="13" customFormat="1" ht="15.95" customHeight="1" x14ac:dyDescent="0.25">
      <c r="A84" s="2" t="s">
        <v>254</v>
      </c>
      <c r="B84" s="3" t="s">
        <v>275</v>
      </c>
      <c r="C84" s="7" t="s">
        <v>276</v>
      </c>
      <c r="D84" s="3" t="s">
        <v>277</v>
      </c>
      <c r="E84" s="4">
        <v>45679</v>
      </c>
      <c r="F84" s="4" t="s">
        <v>258</v>
      </c>
      <c r="G84" s="4">
        <v>45680</v>
      </c>
      <c r="H84" s="4" t="s">
        <v>111</v>
      </c>
      <c r="I84" s="4" t="s">
        <v>24</v>
      </c>
      <c r="J84" s="4"/>
      <c r="K84" s="26">
        <v>5068.41</v>
      </c>
      <c r="L84" s="27">
        <v>311</v>
      </c>
      <c r="M84" s="19">
        <v>1.5</v>
      </c>
      <c r="N84" s="35">
        <f t="shared" si="2"/>
        <v>466.5</v>
      </c>
      <c r="O84" s="36">
        <f>IFERROR(IF(Tabela13[[#This Row],[Valor total Pass. Aéreas]]+Tabela13[[#This Row],[Total Diárias Pagas]]=0,0,Tabela13[[#This Row],[Valor total Pass. Aéreas]]+Tabela13[[#This Row],[Total Diárias Pagas]]),0)</f>
        <v>5534.91</v>
      </c>
      <c r="P84" s="3" t="s">
        <v>26</v>
      </c>
      <c r="Q84" s="6" t="str">
        <f>IF(Tabela13[[#This Row],[Início]]="","",MONTH(Tabela13[[#This Row],[Início]])&amp;"/"&amp;YEAR(Tabela13[[#This Row],[Início]]))</f>
        <v>1/2025</v>
      </c>
      <c r="R84" s="18" t="s">
        <v>112</v>
      </c>
      <c r="S84" s="8"/>
    </row>
    <row r="85" spans="1:19" s="13" customFormat="1" ht="15.95" customHeight="1" x14ac:dyDescent="0.25">
      <c r="A85" s="2" t="s">
        <v>254</v>
      </c>
      <c r="B85" s="3" t="s">
        <v>278</v>
      </c>
      <c r="C85" s="7" t="s">
        <v>279</v>
      </c>
      <c r="D85" s="3" t="s">
        <v>272</v>
      </c>
      <c r="E85" s="4">
        <v>45679</v>
      </c>
      <c r="F85" s="4" t="s">
        <v>258</v>
      </c>
      <c r="G85" s="4">
        <v>45680</v>
      </c>
      <c r="H85" s="4" t="s">
        <v>111</v>
      </c>
      <c r="I85" s="4" t="s">
        <v>24</v>
      </c>
      <c r="J85" s="4" t="s">
        <v>263</v>
      </c>
      <c r="K85" s="26">
        <v>2726.19</v>
      </c>
      <c r="L85" s="27">
        <v>394</v>
      </c>
      <c r="M85" s="19">
        <v>0</v>
      </c>
      <c r="N85" s="35">
        <f t="shared" si="2"/>
        <v>0</v>
      </c>
      <c r="O85" s="36">
        <f>IFERROR(IF(Tabela13[[#This Row],[Valor total Pass. Aéreas]]+Tabela13[[#This Row],[Total Diárias Pagas]]=0,0,Tabela13[[#This Row],[Valor total Pass. Aéreas]]+Tabela13[[#This Row],[Total Diárias Pagas]]),0)</f>
        <v>2726.19</v>
      </c>
      <c r="P85" s="3" t="s">
        <v>26</v>
      </c>
      <c r="Q85" s="6" t="str">
        <f>IF(Tabela13[[#This Row],[Início]]="","",MONTH(Tabela13[[#This Row],[Início]])&amp;"/"&amp;YEAR(Tabela13[[#This Row],[Início]]))</f>
        <v>1/2025</v>
      </c>
      <c r="R85" s="18" t="s">
        <v>112</v>
      </c>
      <c r="S85" s="8"/>
    </row>
    <row r="86" spans="1:19" s="13" customFormat="1" ht="15.95" customHeight="1" x14ac:dyDescent="0.25">
      <c r="A86" s="2" t="s">
        <v>254</v>
      </c>
      <c r="B86" s="3" t="s">
        <v>280</v>
      </c>
      <c r="C86" s="7" t="s">
        <v>281</v>
      </c>
      <c r="D86" s="3" t="s">
        <v>272</v>
      </c>
      <c r="E86" s="4">
        <v>45679</v>
      </c>
      <c r="F86" s="4" t="s">
        <v>258</v>
      </c>
      <c r="G86" s="4">
        <v>45679</v>
      </c>
      <c r="H86" s="10" t="s">
        <v>111</v>
      </c>
      <c r="I86" s="10" t="s">
        <v>24</v>
      </c>
      <c r="J86" s="10" t="s">
        <v>263</v>
      </c>
      <c r="K86" s="28">
        <v>3485.19</v>
      </c>
      <c r="L86" s="27">
        <v>311</v>
      </c>
      <c r="M86" s="19">
        <v>0</v>
      </c>
      <c r="N86" s="35">
        <f t="shared" si="2"/>
        <v>0</v>
      </c>
      <c r="O86" s="36">
        <f>IFERROR(IF(Tabela13[[#This Row],[Valor total Pass. Aéreas]]+Tabela13[[#This Row],[Total Diárias Pagas]]=0,0,Tabela13[[#This Row],[Valor total Pass. Aéreas]]+Tabela13[[#This Row],[Total Diárias Pagas]]),0)</f>
        <v>3485.19</v>
      </c>
      <c r="P86" s="3" t="s">
        <v>26</v>
      </c>
      <c r="Q86" s="6" t="str">
        <f>IF(Tabela13[[#This Row],[Início]]="","",MONTH(Tabela13[[#This Row],[Início]])&amp;"/"&amp;YEAR(Tabela13[[#This Row],[Início]]))</f>
        <v>1/2025</v>
      </c>
      <c r="R86" s="18" t="s">
        <v>112</v>
      </c>
      <c r="S86" s="8"/>
    </row>
    <row r="87" spans="1:19" s="13" customFormat="1" ht="15.95" customHeight="1" x14ac:dyDescent="0.25">
      <c r="A87" s="2" t="s">
        <v>254</v>
      </c>
      <c r="B87" s="3" t="s">
        <v>282</v>
      </c>
      <c r="C87" s="7" t="s">
        <v>283</v>
      </c>
      <c r="D87" s="3" t="s">
        <v>272</v>
      </c>
      <c r="E87" s="4">
        <v>45679</v>
      </c>
      <c r="F87" s="4" t="s">
        <v>258</v>
      </c>
      <c r="G87" s="4">
        <v>45680</v>
      </c>
      <c r="H87" s="10" t="s">
        <v>111</v>
      </c>
      <c r="I87" s="10" t="s">
        <v>24</v>
      </c>
      <c r="J87" s="10" t="s">
        <v>263</v>
      </c>
      <c r="K87" s="28">
        <v>5505.75</v>
      </c>
      <c r="L87" s="27">
        <v>311</v>
      </c>
      <c r="M87" s="19">
        <v>0</v>
      </c>
      <c r="N87" s="35">
        <f t="shared" si="2"/>
        <v>0</v>
      </c>
      <c r="O87" s="36">
        <f>IFERROR(IF(Tabela13[[#This Row],[Valor total Pass. Aéreas]]+Tabela13[[#This Row],[Total Diárias Pagas]]=0,0,Tabela13[[#This Row],[Valor total Pass. Aéreas]]+Tabela13[[#This Row],[Total Diárias Pagas]]),0)</f>
        <v>5505.75</v>
      </c>
      <c r="P87" s="3" t="s">
        <v>26</v>
      </c>
      <c r="Q87" s="6" t="str">
        <f>IF(Tabela13[[#This Row],[Início]]="","",MONTH(Tabela13[[#This Row],[Início]])&amp;"/"&amp;YEAR(Tabela13[[#This Row],[Início]]))</f>
        <v>1/2025</v>
      </c>
      <c r="R87" s="18" t="s">
        <v>112</v>
      </c>
      <c r="S87" s="8"/>
    </row>
    <row r="88" spans="1:19" s="13" customFormat="1" ht="22.5" customHeight="1" x14ac:dyDescent="0.25">
      <c r="A88" s="2" t="s">
        <v>254</v>
      </c>
      <c r="B88" s="3" t="s">
        <v>284</v>
      </c>
      <c r="C88" s="7" t="s">
        <v>285</v>
      </c>
      <c r="D88" s="18" t="s">
        <v>286</v>
      </c>
      <c r="E88" s="4">
        <v>45666</v>
      </c>
      <c r="F88" s="4" t="s">
        <v>258</v>
      </c>
      <c r="G88" s="10">
        <v>45667</v>
      </c>
      <c r="H88" s="10" t="s">
        <v>111</v>
      </c>
      <c r="I88" s="10" t="s">
        <v>45</v>
      </c>
      <c r="J88" s="10" t="s">
        <v>37</v>
      </c>
      <c r="K88" s="41">
        <v>0</v>
      </c>
      <c r="L88" s="30">
        <v>394</v>
      </c>
      <c r="M88" s="19">
        <v>1.5</v>
      </c>
      <c r="N88" s="35">
        <f t="shared" si="2"/>
        <v>591</v>
      </c>
      <c r="O88" s="36">
        <f>IFERROR(IF(Tabela13[[#This Row],[Valor total Pass. Aéreas]]+Tabela13[[#This Row],[Total Diárias Pagas]]=0,0,Tabela13[[#This Row],[Valor total Pass. Aéreas]]+Tabela13[[#This Row],[Total Diárias Pagas]]),0)</f>
        <v>591</v>
      </c>
      <c r="P88" s="3" t="s">
        <v>26</v>
      </c>
      <c r="Q88" s="6" t="str">
        <f>IF(Tabela13[[#This Row],[Início]]="","",MONTH(Tabela13[[#This Row],[Início]])&amp;"/"&amp;YEAR(Tabela13[[#This Row],[Início]]))</f>
        <v>1/2025</v>
      </c>
      <c r="R88" s="18" t="s">
        <v>287</v>
      </c>
      <c r="S88" s="8"/>
    </row>
    <row r="89" spans="1:19" s="13" customFormat="1" ht="15.95" customHeight="1" x14ac:dyDescent="0.25">
      <c r="A89" s="2" t="s">
        <v>254</v>
      </c>
      <c r="B89" s="3" t="s">
        <v>288</v>
      </c>
      <c r="C89" s="7" t="s">
        <v>289</v>
      </c>
      <c r="D89" s="3" t="s">
        <v>290</v>
      </c>
      <c r="E89" s="4">
        <v>45686</v>
      </c>
      <c r="F89" s="4" t="s">
        <v>258</v>
      </c>
      <c r="G89" s="10">
        <v>45687</v>
      </c>
      <c r="H89" s="10" t="s">
        <v>116</v>
      </c>
      <c r="I89" s="10" t="s">
        <v>45</v>
      </c>
      <c r="J89" s="10" t="s">
        <v>37</v>
      </c>
      <c r="K89" s="28" t="s">
        <v>38</v>
      </c>
      <c r="L89" s="27">
        <v>311</v>
      </c>
      <c r="M89" s="19">
        <v>1.5</v>
      </c>
      <c r="N89" s="35">
        <f t="shared" si="2"/>
        <v>466.5</v>
      </c>
      <c r="O89" s="36">
        <v>466.5</v>
      </c>
      <c r="P89" s="3" t="s">
        <v>26</v>
      </c>
      <c r="Q89" s="6" t="str">
        <f>IF(Tabela13[[#This Row],[Início]]="","",MONTH(Tabela13[[#This Row],[Início]])&amp;"/"&amp;YEAR(Tabela13[[#This Row],[Início]]))</f>
        <v>1/2025</v>
      </c>
      <c r="R89" s="18" t="s">
        <v>291</v>
      </c>
      <c r="S89" s="8"/>
    </row>
    <row r="90" spans="1:19" s="13" customFormat="1" ht="15.95" customHeight="1" x14ac:dyDescent="0.25">
      <c r="A90" s="2"/>
      <c r="B90" s="3"/>
      <c r="C90" s="3"/>
      <c r="D90" s="3"/>
      <c r="E90" s="4"/>
      <c r="F90" s="4"/>
      <c r="G90" s="10"/>
      <c r="H90" s="10"/>
      <c r="I90" s="10"/>
      <c r="J90" s="10"/>
      <c r="K90" s="41"/>
      <c r="L90" s="30"/>
      <c r="M90" s="19"/>
      <c r="N90" s="44"/>
      <c r="O90" s="42"/>
      <c r="P90" s="43"/>
      <c r="Q90" s="6" t="str">
        <f>IF(Tabela13[[#This Row],[Início]]="","",MONTH(Tabela13[[#This Row],[Início]])&amp;"/"&amp;YEAR(Tabela13[[#This Row],[Início]]))</f>
        <v/>
      </c>
      <c r="R90" s="18"/>
      <c r="S90" s="8"/>
    </row>
    <row r="91" spans="1:19" ht="15.95" customHeight="1" x14ac:dyDescent="0.25"/>
  </sheetData>
  <phoneticPr fontId="8" type="noConversion"/>
  <conditionalFormatting sqref="P2:P90">
    <cfRule type="cellIs" dxfId="0" priority="1" operator="equal">
      <formula>"Viagem Cancelada"</formula>
    </cfRule>
  </conditionalFormatting>
  <printOptions horizontalCentered="1" gridLines="1"/>
  <pageMargins left="0.19685039370078741" right="0.19685039370078741" top="0.78740157480314965" bottom="0.78740157480314965" header="0.31496062992125984" footer="0.31496062992125984"/>
  <pageSetup paperSize="9" scale="75" orientation="portrait" r:id="rId1"/>
  <headerFooter>
    <oddHeader>&amp;L&amp;"-,Negrito"NAV BRASIL&amp;C&amp;"-,Negrito"PLANILHA DE VIAGENS CONSOLIDADA
JANEIRO/2025&amp;R&amp;"-,Negrito"Página: &amp;P/&amp;N</oddHeader>
    <oddFooter>&amp;L&amp;"-,Negrito"&amp;8Elaboração: Lee Castro&amp;R&amp;"-,Negrito"&amp;8Revisão: &amp;D | &amp;T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F0FD8A77E4E45822E5E8C5D5AC1CE" ma:contentTypeVersion="15" ma:contentTypeDescription="Create a new document." ma:contentTypeScope="" ma:versionID="a7463cd267fbbfeb2ca1d8fb5c84c6b5">
  <xsd:schema xmlns:xsd="http://www.w3.org/2001/XMLSchema" xmlns:xs="http://www.w3.org/2001/XMLSchema" xmlns:p="http://schemas.microsoft.com/office/2006/metadata/properties" xmlns:ns2="bb822378-09e1-4723-b680-34d0b0e1a8a7" xmlns:ns3="48cae748-eafd-4b85-9a48-ef66341c759e" targetNamespace="http://schemas.microsoft.com/office/2006/metadata/properties" ma:root="true" ma:fieldsID="03edf38817ba318e5384413ec9f87b2c" ns2:_="" ns3:_="">
    <xsd:import namespace="bb822378-09e1-4723-b680-34d0b0e1a8a7"/>
    <xsd:import namespace="48cae748-eafd-4b85-9a48-ef66341c7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22378-09e1-4723-b680-34d0b0e1a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b04f76a-4fbc-4eb2-bd0d-b1e84d0d6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e748-eafd-4b85-9a48-ef66341c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8633b1-38d8-4529-b6de-8da9c7a946a6}" ma:internalName="TaxCatchAll" ma:showField="CatchAllData" ma:web="48cae748-eafd-4b85-9a48-ef66341c7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ae748-eafd-4b85-9a48-ef66341c759e" xsi:nil="true"/>
    <lcf76f155ced4ddcb4097134ff3c332f xmlns="bb822378-09e1-4723-b680-34d0b0e1a8a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398464-6056-4814-9157-5C67D8623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22378-09e1-4723-b680-34d0b0e1a8a7"/>
    <ds:schemaRef ds:uri="48cae748-eafd-4b85-9a48-ef66341c7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DDBC5A-DA49-4796-8255-FACB602732C5}">
  <ds:schemaRefs>
    <ds:schemaRef ds:uri="http://schemas.microsoft.com/office/2006/metadata/properties"/>
    <ds:schemaRef ds:uri="http://schemas.microsoft.com/office/infopath/2007/PartnerControls"/>
    <ds:schemaRef ds:uri="48cae748-eafd-4b85-9a48-ef66341c759e"/>
    <ds:schemaRef ds:uri="bb822378-09e1-4723-b680-34d0b0e1a8a7"/>
  </ds:schemaRefs>
</ds:datastoreItem>
</file>

<file path=customXml/itemProps3.xml><?xml version="1.0" encoding="utf-8"?>
<ds:datastoreItem xmlns:ds="http://schemas.openxmlformats.org/officeDocument/2006/customXml" ds:itemID="{BF900579-4641-4F4D-A170-EC3ACEEB6C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DNB</vt:lpstr>
      <vt:lpstr>DNB!Area_de_impressao</vt:lpstr>
      <vt:lpstr>DNB!Titulos_de_impressao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August Silva Castro</dc:creator>
  <cp:keywords/>
  <dc:description/>
  <cp:lastModifiedBy>Helena Magalhaes Prates</cp:lastModifiedBy>
  <cp:revision/>
  <dcterms:created xsi:type="dcterms:W3CDTF">2023-07-04T10:34:16Z</dcterms:created>
  <dcterms:modified xsi:type="dcterms:W3CDTF">2025-03-28T13:54:20Z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0x010100342F0FD8A77E4E45822E5E8C5D5AC1CE</vt:lpwstr>
  </property>
  <property fmtid="{D5CDD505-2E9C-101B-9397-08002B2CF9AE}" pid="3" name="MediaServiceImageTags">
    <vt:lpwstr/>
  </property>
</Properties>
</file>